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worksheets/sheet14.xml" ContentType="application/vnd.openxmlformats-officedocument.spreadsheetml.worksheet+xml"/>
  <Override PartName="/xl/worksheets/sheet13.xml" ContentType="application/vnd.openxmlformats-officedocument.spreadsheetml.worksheet+xml"/>
  <Override PartName="/xl/worksheets/sheet12.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6" windowWidth="22980" windowHeight="11928" tabRatio="914"/>
  </bookViews>
  <sheets>
    <sheet name="SOUHRNNÝ LIST STAVBY" sheetId="1" r:id="rId1"/>
    <sheet name="REKAPITULACE OBJEKTŮ STAVBY" sheetId="2" r:id="rId2"/>
    <sheet name="KRYCÍ LIST #1" sheetId="3" r:id="rId3"/>
    <sheet name="REKAPITULACE #1" sheetId="4" r:id="rId4"/>
    <sheet name="ROZPOČET #1" sheetId="5" r:id="rId5"/>
    <sheet name="KRYCÍ LIST #2" sheetId="6" r:id="rId6"/>
    <sheet name="REKAPITULACE #2" sheetId="7" r:id="rId7"/>
    <sheet name="ROZPOČET #2" sheetId="8" r:id="rId8"/>
    <sheet name="KRYCÍ LIST #3" sheetId="9" r:id="rId9"/>
    <sheet name="REKAPITULACE #3" sheetId="10" r:id="rId10"/>
    <sheet name="ROZPOČET #3" sheetId="11" r:id="rId11"/>
    <sheet name="KRYCÍ LIST #4" sheetId="12" r:id="rId12"/>
    <sheet name="REKAPITULACE #4" sheetId="13" r:id="rId13"/>
    <sheet name="ROZPOČET #4" sheetId="14" r:id="rId14"/>
    <sheet name="KRYCÍ LIST #5" sheetId="15" r:id="rId15"/>
    <sheet name="REKAPITULACE #5" sheetId="16" r:id="rId16"/>
    <sheet name="ROZPOČET #5" sheetId="17" r:id="rId17"/>
    <sheet name="KRYCÍ LIST #6" sheetId="18" r:id="rId18"/>
    <sheet name="REKAPITULACE #6" sheetId="19" r:id="rId19"/>
    <sheet name="ROZPOČET #6" sheetId="20" r:id="rId20"/>
  </sheets>
  <calcPr calcId="125725"/>
</workbook>
</file>

<file path=xl/calcChain.xml><?xml version="1.0" encoding="utf-8"?>
<calcChain xmlns="http://schemas.openxmlformats.org/spreadsheetml/2006/main">
  <c r="E26" i="1"/>
  <c r="E25"/>
  <c r="E16"/>
  <c r="H38" i="3"/>
  <c r="M8"/>
  <c r="E26"/>
  <c r="E19"/>
  <c r="C42" i="4"/>
  <c r="C41"/>
  <c r="C37"/>
  <c r="C38" s="1"/>
  <c r="E18" i="3" s="1"/>
  <c r="C34" i="4"/>
  <c r="E17" i="3" s="1"/>
  <c r="C33" i="4"/>
  <c r="C32"/>
  <c r="C31"/>
  <c r="C30"/>
  <c r="C29"/>
  <c r="C28"/>
  <c r="C27"/>
  <c r="C26"/>
  <c r="C25"/>
  <c r="C24"/>
  <c r="C20"/>
  <c r="C19"/>
  <c r="C18"/>
  <c r="C17"/>
  <c r="C16"/>
  <c r="C15"/>
  <c r="C14"/>
  <c r="C13"/>
  <c r="C12"/>
  <c r="C11"/>
  <c r="C10"/>
  <c r="C9"/>
  <c r="C21" s="1"/>
  <c r="I509" i="5"/>
  <c r="G509"/>
  <c r="I508"/>
  <c r="G508"/>
  <c r="A508"/>
  <c r="I507"/>
  <c r="G507"/>
  <c r="A507"/>
  <c r="I499"/>
  <c r="G499"/>
  <c r="I497"/>
  <c r="G497"/>
  <c r="A497"/>
  <c r="I495"/>
  <c r="G495"/>
  <c r="I494"/>
  <c r="G494"/>
  <c r="A494"/>
  <c r="I493"/>
  <c r="G493"/>
  <c r="A493"/>
  <c r="I491"/>
  <c r="G491"/>
  <c r="A491"/>
  <c r="I490"/>
  <c r="G490"/>
  <c r="A490"/>
  <c r="I489"/>
  <c r="G489"/>
  <c r="A489"/>
  <c r="I488"/>
  <c r="G488"/>
  <c r="A488"/>
  <c r="I480"/>
  <c r="G480"/>
  <c r="I479"/>
  <c r="G479"/>
  <c r="A479"/>
  <c r="I478"/>
  <c r="G478"/>
  <c r="A478"/>
  <c r="I477"/>
  <c r="G477"/>
  <c r="A477"/>
  <c r="I476"/>
  <c r="G476"/>
  <c r="A476"/>
  <c r="I475"/>
  <c r="G475"/>
  <c r="A475"/>
  <c r="I474"/>
  <c r="G474"/>
  <c r="A474"/>
  <c r="I473"/>
  <c r="G473"/>
  <c r="A473"/>
  <c r="I472"/>
  <c r="G472"/>
  <c r="A472"/>
  <c r="I471"/>
  <c r="G471"/>
  <c r="A471"/>
  <c r="I470"/>
  <c r="G470"/>
  <c r="A470"/>
  <c r="I469"/>
  <c r="G469"/>
  <c r="A469"/>
  <c r="I468"/>
  <c r="G468"/>
  <c r="A468"/>
  <c r="I467"/>
  <c r="G467"/>
  <c r="A467"/>
  <c r="I466"/>
  <c r="G466"/>
  <c r="A466"/>
  <c r="I464"/>
  <c r="G464"/>
  <c r="I463"/>
  <c r="G463"/>
  <c r="A463"/>
  <c r="I461"/>
  <c r="G461"/>
  <c r="I460"/>
  <c r="G460"/>
  <c r="A460"/>
  <c r="I458"/>
  <c r="G458"/>
  <c r="I456"/>
  <c r="G456"/>
  <c r="A456"/>
  <c r="I454"/>
  <c r="G454"/>
  <c r="I453"/>
  <c r="G453"/>
  <c r="A453"/>
  <c r="I452"/>
  <c r="G452"/>
  <c r="A452"/>
  <c r="I451"/>
  <c r="G451"/>
  <c r="A451"/>
  <c r="I450"/>
  <c r="G450"/>
  <c r="A450"/>
  <c r="I449"/>
  <c r="G449"/>
  <c r="A449"/>
  <c r="I448"/>
  <c r="G448"/>
  <c r="A448"/>
  <c r="I447"/>
  <c r="G447"/>
  <c r="A447"/>
  <c r="I446"/>
  <c r="G446"/>
  <c r="A446"/>
  <c r="I445"/>
  <c r="G445"/>
  <c r="A445"/>
  <c r="I444"/>
  <c r="G444"/>
  <c r="A444"/>
  <c r="I442"/>
  <c r="G442"/>
  <c r="I441"/>
  <c r="G441"/>
  <c r="A441"/>
  <c r="I439"/>
  <c r="G439"/>
  <c r="A439"/>
  <c r="I438"/>
  <c r="G438"/>
  <c r="A438"/>
  <c r="I437"/>
  <c r="G437"/>
  <c r="A437"/>
  <c r="I436"/>
  <c r="G436"/>
  <c r="A436"/>
  <c r="I435"/>
  <c r="G435"/>
  <c r="A435"/>
  <c r="I434"/>
  <c r="G434"/>
  <c r="A434"/>
  <c r="I433"/>
  <c r="G433"/>
  <c r="A433"/>
  <c r="I432"/>
  <c r="G432"/>
  <c r="A432"/>
  <c r="I431"/>
  <c r="G431"/>
  <c r="A431"/>
  <c r="I430"/>
  <c r="G430"/>
  <c r="A430"/>
  <c r="I429"/>
  <c r="G429"/>
  <c r="A429"/>
  <c r="I428"/>
  <c r="G428"/>
  <c r="A428"/>
  <c r="I427"/>
  <c r="G427"/>
  <c r="A427"/>
  <c r="I426"/>
  <c r="G426"/>
  <c r="A426"/>
  <c r="I425"/>
  <c r="G425"/>
  <c r="A425"/>
  <c r="I424"/>
  <c r="G424"/>
  <c r="A424"/>
  <c r="I423"/>
  <c r="G423"/>
  <c r="A423"/>
  <c r="I422"/>
  <c r="G422"/>
  <c r="A422"/>
  <c r="I421"/>
  <c r="G421"/>
  <c r="A421"/>
  <c r="I420"/>
  <c r="G420"/>
  <c r="A420"/>
  <c r="I419"/>
  <c r="G419"/>
  <c r="A419"/>
  <c r="I418"/>
  <c r="G418"/>
  <c r="A418"/>
  <c r="I417"/>
  <c r="G417"/>
  <c r="A417"/>
  <c r="I416"/>
  <c r="G416"/>
  <c r="A416"/>
  <c r="I415"/>
  <c r="G415"/>
  <c r="A415"/>
  <c r="I414"/>
  <c r="G414"/>
  <c r="A414"/>
  <c r="I413"/>
  <c r="G413"/>
  <c r="A413"/>
  <c r="I412"/>
  <c r="G412"/>
  <c r="A412"/>
  <c r="I411"/>
  <c r="G411"/>
  <c r="A411"/>
  <c r="I410"/>
  <c r="G410"/>
  <c r="A410"/>
  <c r="I409"/>
  <c r="G409"/>
  <c r="A409"/>
  <c r="I408"/>
  <c r="G408"/>
  <c r="A408"/>
  <c r="I407"/>
  <c r="G407"/>
  <c r="A407"/>
  <c r="I406"/>
  <c r="G406"/>
  <c r="A406"/>
  <c r="I404"/>
  <c r="G404"/>
  <c r="I403"/>
  <c r="G403"/>
  <c r="A403"/>
  <c r="I402"/>
  <c r="G402"/>
  <c r="A402"/>
  <c r="I400"/>
  <c r="G400"/>
  <c r="A400"/>
  <c r="I398"/>
  <c r="G398"/>
  <c r="A398"/>
  <c r="I397"/>
  <c r="G397"/>
  <c r="A397"/>
  <c r="I395"/>
  <c r="G395"/>
  <c r="A395"/>
  <c r="I393"/>
  <c r="G393"/>
  <c r="A393"/>
  <c r="I392"/>
  <c r="G392"/>
  <c r="A392"/>
  <c r="I390"/>
  <c r="G390"/>
  <c r="A390"/>
  <c r="I388"/>
  <c r="G388"/>
  <c r="A388"/>
  <c r="I386"/>
  <c r="G386"/>
  <c r="A386"/>
  <c r="I384"/>
  <c r="G384"/>
  <c r="A384"/>
  <c r="I383"/>
  <c r="G383"/>
  <c r="A383"/>
  <c r="I381"/>
  <c r="G381"/>
  <c r="A381"/>
  <c r="I380"/>
  <c r="G380"/>
  <c r="A380"/>
  <c r="I379"/>
  <c r="G379"/>
  <c r="A379"/>
  <c r="I378"/>
  <c r="G378"/>
  <c r="A378"/>
  <c r="I377"/>
  <c r="G377"/>
  <c r="A377"/>
  <c r="I376"/>
  <c r="G376"/>
  <c r="A376"/>
  <c r="I375"/>
  <c r="G375"/>
  <c r="A375"/>
  <c r="I373"/>
  <c r="G373"/>
  <c r="A373"/>
  <c r="I372"/>
  <c r="G372"/>
  <c r="A372"/>
  <c r="I371"/>
  <c r="G371"/>
  <c r="A371"/>
  <c r="I369"/>
  <c r="G369"/>
  <c r="I368"/>
  <c r="G368"/>
  <c r="A368"/>
  <c r="I366"/>
  <c r="G366"/>
  <c r="A366"/>
  <c r="I365"/>
  <c r="G365"/>
  <c r="A365"/>
  <c r="I363"/>
  <c r="G363"/>
  <c r="A363"/>
  <c r="I361"/>
  <c r="G361"/>
  <c r="A361"/>
  <c r="I359"/>
  <c r="G359"/>
  <c r="A359"/>
  <c r="I357"/>
  <c r="G357"/>
  <c r="A357"/>
  <c r="I355"/>
  <c r="G355"/>
  <c r="I354"/>
  <c r="G354"/>
  <c r="A354"/>
  <c r="I352"/>
  <c r="G352"/>
  <c r="A352"/>
  <c r="I350"/>
  <c r="G350"/>
  <c r="A350"/>
  <c r="I348"/>
  <c r="G348"/>
  <c r="A348"/>
  <c r="I346"/>
  <c r="G346"/>
  <c r="A346"/>
  <c r="I344"/>
  <c r="G344"/>
  <c r="A344"/>
  <c r="I342"/>
  <c r="G342"/>
  <c r="I340"/>
  <c r="G340"/>
  <c r="A340"/>
  <c r="I338"/>
  <c r="G338"/>
  <c r="A338"/>
  <c r="I336"/>
  <c r="G336"/>
  <c r="A336"/>
  <c r="I334"/>
  <c r="G334"/>
  <c r="A334"/>
  <c r="I332"/>
  <c r="G332"/>
  <c r="A332"/>
  <c r="I330"/>
  <c r="G330"/>
  <c r="A330"/>
  <c r="I328"/>
  <c r="G328"/>
  <c r="A328"/>
  <c r="I326"/>
  <c r="G326"/>
  <c r="A326"/>
  <c r="I324"/>
  <c r="G324"/>
  <c r="A324"/>
  <c r="I322"/>
  <c r="G322"/>
  <c r="A322"/>
  <c r="I320"/>
  <c r="G320"/>
  <c r="A320"/>
  <c r="I312"/>
  <c r="G312"/>
  <c r="I310"/>
  <c r="G310"/>
  <c r="A310"/>
  <c r="I308"/>
  <c r="G308"/>
  <c r="I307"/>
  <c r="G307"/>
  <c r="A307"/>
  <c r="I305"/>
  <c r="G305"/>
  <c r="A305"/>
  <c r="I304"/>
  <c r="G304"/>
  <c r="A304"/>
  <c r="I303"/>
  <c r="G303"/>
  <c r="A303"/>
  <c r="I302"/>
  <c r="G302"/>
  <c r="A302"/>
  <c r="I301"/>
  <c r="G301"/>
  <c r="A301"/>
  <c r="I299"/>
  <c r="G299"/>
  <c r="A299"/>
  <c r="I297"/>
  <c r="G297"/>
  <c r="A297"/>
  <c r="I295"/>
  <c r="G295"/>
  <c r="A295"/>
  <c r="I293"/>
  <c r="G293"/>
  <c r="A293"/>
  <c r="I291"/>
  <c r="G291"/>
  <c r="A291"/>
  <c r="I289"/>
  <c r="G289"/>
  <c r="A289"/>
  <c r="I287"/>
  <c r="G287"/>
  <c r="A287"/>
  <c r="I285"/>
  <c r="G285"/>
  <c r="A285"/>
  <c r="I284"/>
  <c r="G284"/>
  <c r="A284"/>
  <c r="I283"/>
  <c r="G283"/>
  <c r="A283"/>
  <c r="I282"/>
  <c r="G282"/>
  <c r="A282"/>
  <c r="I280"/>
  <c r="G280"/>
  <c r="A280"/>
  <c r="I278"/>
  <c r="G278"/>
  <c r="A278"/>
  <c r="I276"/>
  <c r="G276"/>
  <c r="A276"/>
  <c r="I274"/>
  <c r="G274"/>
  <c r="A274"/>
  <c r="I273"/>
  <c r="G273"/>
  <c r="A273"/>
  <c r="I272"/>
  <c r="G272"/>
  <c r="A272"/>
  <c r="I270"/>
  <c r="G270"/>
  <c r="A270"/>
  <c r="I269"/>
  <c r="G269"/>
  <c r="A269"/>
  <c r="I268"/>
  <c r="G268"/>
  <c r="A268"/>
  <c r="I267"/>
  <c r="G267"/>
  <c r="A267"/>
  <c r="I266"/>
  <c r="G266"/>
  <c r="A266"/>
  <c r="I265"/>
  <c r="G265"/>
  <c r="A265"/>
  <c r="I263"/>
  <c r="G263"/>
  <c r="A263"/>
  <c r="I261"/>
  <c r="G261"/>
  <c r="A261"/>
  <c r="I259"/>
  <c r="G259"/>
  <c r="A259"/>
  <c r="I257"/>
  <c r="G257"/>
  <c r="A257"/>
  <c r="I255"/>
  <c r="G255"/>
  <c r="A255"/>
  <c r="I253"/>
  <c r="G253"/>
  <c r="A253"/>
  <c r="I251"/>
  <c r="G251"/>
  <c r="A251"/>
  <c r="I249"/>
  <c r="G249"/>
  <c r="A249"/>
  <c r="I247"/>
  <c r="G247"/>
  <c r="A247"/>
  <c r="I245"/>
  <c r="G245"/>
  <c r="A245"/>
  <c r="I243"/>
  <c r="G243"/>
  <c r="A243"/>
  <c r="I241"/>
  <c r="G241"/>
  <c r="I240"/>
  <c r="G240"/>
  <c r="A240"/>
  <c r="I238"/>
  <c r="G238"/>
  <c r="A238"/>
  <c r="I236"/>
  <c r="G236"/>
  <c r="A236"/>
  <c r="I234"/>
  <c r="G234"/>
  <c r="A234"/>
  <c r="I232"/>
  <c r="G232"/>
  <c r="A232"/>
  <c r="I230"/>
  <c r="G230"/>
  <c r="A230"/>
  <c r="I228"/>
  <c r="G228"/>
  <c r="A228"/>
  <c r="I226"/>
  <c r="G226"/>
  <c r="I225"/>
  <c r="G225"/>
  <c r="A225"/>
  <c r="I224"/>
  <c r="G224"/>
  <c r="A224"/>
  <c r="I223"/>
  <c r="G223"/>
  <c r="A223"/>
  <c r="I221"/>
  <c r="G221"/>
  <c r="A221"/>
  <c r="I219"/>
  <c r="G219"/>
  <c r="A219"/>
  <c r="I217"/>
  <c r="G217"/>
  <c r="A217"/>
  <c r="I215"/>
  <c r="G215"/>
  <c r="A215"/>
  <c r="I213"/>
  <c r="G213"/>
  <c r="A213"/>
  <c r="I211"/>
  <c r="G211"/>
  <c r="A211"/>
  <c r="I210"/>
  <c r="G210"/>
  <c r="A210"/>
  <c r="I208"/>
  <c r="G208"/>
  <c r="A208"/>
  <c r="I206"/>
  <c r="G206"/>
  <c r="A206"/>
  <c r="I204"/>
  <c r="G204"/>
  <c r="A204"/>
  <c r="I202"/>
  <c r="G202"/>
  <c r="A202"/>
  <c r="I200"/>
  <c r="G200"/>
  <c r="A200"/>
  <c r="I198"/>
  <c r="G198"/>
  <c r="A198"/>
  <c r="I196"/>
  <c r="G196"/>
  <c r="A196"/>
  <c r="I194"/>
  <c r="G194"/>
  <c r="I192"/>
  <c r="G192"/>
  <c r="A192"/>
  <c r="I190"/>
  <c r="G190"/>
  <c r="A190"/>
  <c r="I188"/>
  <c r="G188"/>
  <c r="A188"/>
  <c r="I186"/>
  <c r="G186"/>
  <c r="A186"/>
  <c r="I184"/>
  <c r="G184"/>
  <c r="A184"/>
  <c r="I182"/>
  <c r="G182"/>
  <c r="A182"/>
  <c r="I180"/>
  <c r="G180"/>
  <c r="I178"/>
  <c r="G178"/>
  <c r="A178"/>
  <c r="I176"/>
  <c r="G176"/>
  <c r="A176"/>
  <c r="I174"/>
  <c r="G174"/>
  <c r="A174"/>
  <c r="I172"/>
  <c r="G172"/>
  <c r="A172"/>
  <c r="I170"/>
  <c r="G170"/>
  <c r="A170"/>
  <c r="I168"/>
  <c r="G168"/>
  <c r="A168"/>
  <c r="I166"/>
  <c r="G166"/>
  <c r="A166"/>
  <c r="I164"/>
  <c r="G164"/>
  <c r="A164"/>
  <c r="I162"/>
  <c r="G162"/>
  <c r="A162"/>
  <c r="I160"/>
  <c r="G160"/>
  <c r="A160"/>
  <c r="I158"/>
  <c r="G158"/>
  <c r="A158"/>
  <c r="I156"/>
  <c r="G156"/>
  <c r="A156"/>
  <c r="I154"/>
  <c r="G154"/>
  <c r="A154"/>
  <c r="I152"/>
  <c r="G152"/>
  <c r="A152"/>
  <c r="I150"/>
  <c r="G150"/>
  <c r="A150"/>
  <c r="I148"/>
  <c r="G148"/>
  <c r="A148"/>
  <c r="I146"/>
  <c r="G146"/>
  <c r="A146"/>
  <c r="I144"/>
  <c r="G144"/>
  <c r="A144"/>
  <c r="I142"/>
  <c r="G142"/>
  <c r="A142"/>
  <c r="I140"/>
  <c r="G140"/>
  <c r="A140"/>
  <c r="I138"/>
  <c r="G138"/>
  <c r="A138"/>
  <c r="I136"/>
  <c r="G136"/>
  <c r="A136"/>
  <c r="I134"/>
  <c r="G134"/>
  <c r="A134"/>
  <c r="I132"/>
  <c r="G132"/>
  <c r="A132"/>
  <c r="I130"/>
  <c r="G130"/>
  <c r="A130"/>
  <c r="I128"/>
  <c r="G128"/>
  <c r="A128"/>
  <c r="I126"/>
  <c r="G126"/>
  <c r="A126"/>
  <c r="I124"/>
  <c r="G124"/>
  <c r="A124"/>
  <c r="I122"/>
  <c r="G122"/>
  <c r="A122"/>
  <c r="I120"/>
  <c r="G120"/>
  <c r="A120"/>
  <c r="I118"/>
  <c r="G118"/>
  <c r="A118"/>
  <c r="I116"/>
  <c r="G116"/>
  <c r="A116"/>
  <c r="I114"/>
  <c r="G114"/>
  <c r="I113"/>
  <c r="G113"/>
  <c r="A113"/>
  <c r="I111"/>
  <c r="G111"/>
  <c r="A111"/>
  <c r="I109"/>
  <c r="G109"/>
  <c r="A109"/>
  <c r="I107"/>
  <c r="G107"/>
  <c r="A107"/>
  <c r="I105"/>
  <c r="G105"/>
  <c r="A105"/>
  <c r="I103"/>
  <c r="G103"/>
  <c r="A103"/>
  <c r="I101"/>
  <c r="G101"/>
  <c r="A101"/>
  <c r="I99"/>
  <c r="G99"/>
  <c r="A99"/>
  <c r="I97"/>
  <c r="G97"/>
  <c r="A97"/>
  <c r="I95"/>
  <c r="G95"/>
  <c r="A95"/>
  <c r="I93"/>
  <c r="G93"/>
  <c r="A93"/>
  <c r="I91"/>
  <c r="G91"/>
  <c r="A91"/>
  <c r="I89"/>
  <c r="G89"/>
  <c r="A89"/>
  <c r="I87"/>
  <c r="G87"/>
  <c r="I85"/>
  <c r="G85"/>
  <c r="A85"/>
  <c r="I83"/>
  <c r="G83"/>
  <c r="A83"/>
  <c r="I81"/>
  <c r="G81"/>
  <c r="I79"/>
  <c r="G79"/>
  <c r="A79"/>
  <c r="I78"/>
  <c r="G78"/>
  <c r="A78"/>
  <c r="I76"/>
  <c r="G76"/>
  <c r="A76"/>
  <c r="I74"/>
  <c r="G74"/>
  <c r="A74"/>
  <c r="I72"/>
  <c r="G72"/>
  <c r="I70"/>
  <c r="G70"/>
  <c r="A70"/>
  <c r="I69"/>
  <c r="G69"/>
  <c r="A69"/>
  <c r="I68"/>
  <c r="G68"/>
  <c r="A68"/>
  <c r="I67"/>
  <c r="G67"/>
  <c r="A67"/>
  <c r="I66"/>
  <c r="G66"/>
  <c r="A66"/>
  <c r="I65"/>
  <c r="G65"/>
  <c r="A65"/>
  <c r="I64"/>
  <c r="G64"/>
  <c r="A64"/>
  <c r="I63"/>
  <c r="G63"/>
  <c r="A63"/>
  <c r="I62"/>
  <c r="G62"/>
  <c r="A62"/>
  <c r="I60"/>
  <c r="G60"/>
  <c r="A60"/>
  <c r="I58"/>
  <c r="G58"/>
  <c r="A58"/>
  <c r="I56"/>
  <c r="G56"/>
  <c r="A56"/>
  <c r="I54"/>
  <c r="G54"/>
  <c r="A54"/>
  <c r="I52"/>
  <c r="G52"/>
  <c r="A52"/>
  <c r="I50"/>
  <c r="G50"/>
  <c r="A50"/>
  <c r="I48"/>
  <c r="G48"/>
  <c r="A48"/>
  <c r="I46"/>
  <c r="G46"/>
  <c r="A46"/>
  <c r="I44"/>
  <c r="G44"/>
  <c r="A44"/>
  <c r="I42"/>
  <c r="G42"/>
  <c r="A42"/>
  <c r="I40"/>
  <c r="G40"/>
  <c r="A40"/>
  <c r="I38"/>
  <c r="G38"/>
  <c r="A38"/>
  <c r="I36"/>
  <c r="G36"/>
  <c r="A36"/>
  <c r="I34"/>
  <c r="G34"/>
  <c r="A34"/>
  <c r="I32"/>
  <c r="G32"/>
  <c r="I30"/>
  <c r="G30"/>
  <c r="A30"/>
  <c r="I28"/>
  <c r="G28"/>
  <c r="A28"/>
  <c r="I26"/>
  <c r="G26"/>
  <c r="I24"/>
  <c r="G24"/>
  <c r="A24"/>
  <c r="I22"/>
  <c r="G22"/>
  <c r="A22"/>
  <c r="I20"/>
  <c r="G20"/>
  <c r="A20"/>
  <c r="I18"/>
  <c r="G18"/>
  <c r="A18"/>
  <c r="I16"/>
  <c r="G16"/>
  <c r="A16"/>
  <c r="I14"/>
  <c r="G14"/>
  <c r="A14"/>
  <c r="I12"/>
  <c r="G12"/>
  <c r="H38" i="6"/>
  <c r="M8"/>
  <c r="C17" i="7"/>
  <c r="C16"/>
  <c r="C18" s="1"/>
  <c r="E17" i="6" s="1"/>
  <c r="C13" i="7"/>
  <c r="C12"/>
  <c r="C11"/>
  <c r="C10"/>
  <c r="C9"/>
  <c r="I112" i="8"/>
  <c r="G112"/>
  <c r="I111"/>
  <c r="G111"/>
  <c r="A111"/>
  <c r="I110"/>
  <c r="G110"/>
  <c r="A110"/>
  <c r="I108"/>
  <c r="G108"/>
  <c r="I107"/>
  <c r="G107"/>
  <c r="A107"/>
  <c r="I99"/>
  <c r="G99"/>
  <c r="I98"/>
  <c r="G98"/>
  <c r="A98"/>
  <c r="I96"/>
  <c r="G96"/>
  <c r="I94"/>
  <c r="G94"/>
  <c r="A94"/>
  <c r="I92"/>
  <c r="G92"/>
  <c r="A92"/>
  <c r="I90"/>
  <c r="G90"/>
  <c r="A90"/>
  <c r="I88"/>
  <c r="G88"/>
  <c r="A88"/>
  <c r="I86"/>
  <c r="G86"/>
  <c r="A86"/>
  <c r="I85"/>
  <c r="G85"/>
  <c r="A85"/>
  <c r="I83"/>
  <c r="G83"/>
  <c r="I81"/>
  <c r="G81"/>
  <c r="A81"/>
  <c r="I79"/>
  <c r="G79"/>
  <c r="A79"/>
  <c r="I77"/>
  <c r="G77"/>
  <c r="A77"/>
  <c r="I75"/>
  <c r="G75"/>
  <c r="A75"/>
  <c r="I73"/>
  <c r="G73"/>
  <c r="A73"/>
  <c r="I72"/>
  <c r="G72"/>
  <c r="A72"/>
  <c r="I71"/>
  <c r="G71"/>
  <c r="A71"/>
  <c r="I70"/>
  <c r="G70"/>
  <c r="A70"/>
  <c r="I69"/>
  <c r="G69"/>
  <c r="A69"/>
  <c r="I68"/>
  <c r="G68"/>
  <c r="A68"/>
  <c r="I67"/>
  <c r="G67"/>
  <c r="A67"/>
  <c r="I66"/>
  <c r="G66"/>
  <c r="A66"/>
  <c r="I65"/>
  <c r="G65"/>
  <c r="A65"/>
  <c r="I64"/>
  <c r="G64"/>
  <c r="A64"/>
  <c r="I63"/>
  <c r="G63"/>
  <c r="A63"/>
  <c r="I62"/>
  <c r="G62"/>
  <c r="A62"/>
  <c r="I61"/>
  <c r="G61"/>
  <c r="A61"/>
  <c r="I60"/>
  <c r="G60"/>
  <c r="A60"/>
  <c r="I59"/>
  <c r="G59"/>
  <c r="A59"/>
  <c r="I58"/>
  <c r="G58"/>
  <c r="A58"/>
  <c r="I57"/>
  <c r="G57"/>
  <c r="A57"/>
  <c r="I56"/>
  <c r="G56"/>
  <c r="A56"/>
  <c r="I55"/>
  <c r="G55"/>
  <c r="A55"/>
  <c r="I53"/>
  <c r="G53"/>
  <c r="I52"/>
  <c r="G52"/>
  <c r="A52"/>
  <c r="I51"/>
  <c r="G51"/>
  <c r="A51"/>
  <c r="I50"/>
  <c r="G50"/>
  <c r="A50"/>
  <c r="I48"/>
  <c r="G48"/>
  <c r="A48"/>
  <c r="I47"/>
  <c r="G47"/>
  <c r="A47"/>
  <c r="I45"/>
  <c r="G45"/>
  <c r="A45"/>
  <c r="I43"/>
  <c r="G43"/>
  <c r="A43"/>
  <c r="I41"/>
  <c r="G41"/>
  <c r="A41"/>
  <c r="I39"/>
  <c r="G39"/>
  <c r="A39"/>
  <c r="I37"/>
  <c r="G37"/>
  <c r="A37"/>
  <c r="I35"/>
  <c r="G35"/>
  <c r="A35"/>
  <c r="I33"/>
  <c r="G33"/>
  <c r="A33"/>
  <c r="I31"/>
  <c r="G31"/>
  <c r="A31"/>
  <c r="I29"/>
  <c r="G29"/>
  <c r="A29"/>
  <c r="I27"/>
  <c r="G27"/>
  <c r="A27"/>
  <c r="I25"/>
  <c r="G25"/>
  <c r="A25"/>
  <c r="I23"/>
  <c r="G23"/>
  <c r="A23"/>
  <c r="I21"/>
  <c r="G21"/>
  <c r="A21"/>
  <c r="I20"/>
  <c r="G20"/>
  <c r="A20"/>
  <c r="I19"/>
  <c r="G19"/>
  <c r="A19"/>
  <c r="I18"/>
  <c r="G18"/>
  <c r="A18"/>
  <c r="I17"/>
  <c r="G17"/>
  <c r="A17"/>
  <c r="I16"/>
  <c r="G16"/>
  <c r="A16"/>
  <c r="I15"/>
  <c r="G15"/>
  <c r="A15"/>
  <c r="I13"/>
  <c r="G13"/>
  <c r="A13"/>
  <c r="I12"/>
  <c r="G12"/>
  <c r="H38" i="9"/>
  <c r="M8"/>
  <c r="M19"/>
  <c r="M18"/>
  <c r="M17"/>
  <c r="M16"/>
  <c r="M15"/>
  <c r="M14"/>
  <c r="E24"/>
  <c r="E20"/>
  <c r="I60" i="11" s="1"/>
  <c r="E18" i="9"/>
  <c r="E16"/>
  <c r="C17" i="10"/>
  <c r="C15"/>
  <c r="C14"/>
  <c r="C11"/>
  <c r="C10"/>
  <c r="C9"/>
  <c r="I58" i="11"/>
  <c r="G58"/>
  <c r="I57"/>
  <c r="G57"/>
  <c r="A57"/>
  <c r="I56"/>
  <c r="G56"/>
  <c r="A56"/>
  <c r="I55"/>
  <c r="G55"/>
  <c r="A55"/>
  <c r="I54"/>
  <c r="G54"/>
  <c r="A54"/>
  <c r="I53"/>
  <c r="G53"/>
  <c r="A53"/>
  <c r="I52"/>
  <c r="G52"/>
  <c r="A52"/>
  <c r="I51"/>
  <c r="G51"/>
  <c r="A51"/>
  <c r="I50"/>
  <c r="G50"/>
  <c r="A50"/>
  <c r="I49"/>
  <c r="G49"/>
  <c r="A49"/>
  <c r="I48"/>
  <c r="G48"/>
  <c r="A48"/>
  <c r="I47"/>
  <c r="G47"/>
  <c r="A47"/>
  <c r="I46"/>
  <c r="G46"/>
  <c r="A46"/>
  <c r="I45"/>
  <c r="G45"/>
  <c r="A45"/>
  <c r="I44"/>
  <c r="G44"/>
  <c r="A44"/>
  <c r="I43"/>
  <c r="G43"/>
  <c r="A43"/>
  <c r="I41"/>
  <c r="G41"/>
  <c r="I40"/>
  <c r="G40"/>
  <c r="A40"/>
  <c r="I39"/>
  <c r="G39"/>
  <c r="A39"/>
  <c r="I38"/>
  <c r="G38"/>
  <c r="A38"/>
  <c r="I37"/>
  <c r="G37"/>
  <c r="A37"/>
  <c r="I36"/>
  <c r="G36"/>
  <c r="A36"/>
  <c r="I35"/>
  <c r="G35"/>
  <c r="A35"/>
  <c r="I27"/>
  <c r="G27"/>
  <c r="I26"/>
  <c r="G26"/>
  <c r="A26"/>
  <c r="I25"/>
  <c r="G25"/>
  <c r="A25"/>
  <c r="I24"/>
  <c r="G24"/>
  <c r="A24"/>
  <c r="I23"/>
  <c r="G23"/>
  <c r="A23"/>
  <c r="I22"/>
  <c r="G22"/>
  <c r="A22"/>
  <c r="I21"/>
  <c r="G21"/>
  <c r="A21"/>
  <c r="I19"/>
  <c r="G19"/>
  <c r="I18"/>
  <c r="G18"/>
  <c r="A18"/>
  <c r="I17"/>
  <c r="G17"/>
  <c r="A17"/>
  <c r="I16"/>
  <c r="G16"/>
  <c r="A16"/>
  <c r="I15"/>
  <c r="G15"/>
  <c r="A15"/>
  <c r="I14"/>
  <c r="G14"/>
  <c r="A14"/>
  <c r="I13"/>
  <c r="G13"/>
  <c r="A13"/>
  <c r="I12"/>
  <c r="G12"/>
  <c r="H38" i="12"/>
  <c r="M8"/>
  <c r="E19"/>
  <c r="E20" s="1"/>
  <c r="C12" i="13"/>
  <c r="C10"/>
  <c r="C9"/>
  <c r="I53" i="14"/>
  <c r="G53"/>
  <c r="I52"/>
  <c r="G52"/>
  <c r="A52"/>
  <c r="I51"/>
  <c r="G51"/>
  <c r="A51"/>
  <c r="I50"/>
  <c r="G50"/>
  <c r="A50"/>
  <c r="I49"/>
  <c r="G49"/>
  <c r="A49"/>
  <c r="I48"/>
  <c r="G48"/>
  <c r="A48"/>
  <c r="I47"/>
  <c r="G47"/>
  <c r="A47"/>
  <c r="I46"/>
  <c r="G46"/>
  <c r="A46"/>
  <c r="I45"/>
  <c r="G45"/>
  <c r="A45"/>
  <c r="I44"/>
  <c r="G44"/>
  <c r="A44"/>
  <c r="I43"/>
  <c r="G43"/>
  <c r="A43"/>
  <c r="I42"/>
  <c r="G42"/>
  <c r="A42"/>
  <c r="I41"/>
  <c r="G41"/>
  <c r="A41"/>
  <c r="I40"/>
  <c r="G40"/>
  <c r="A40"/>
  <c r="I39"/>
  <c r="G39"/>
  <c r="A39"/>
  <c r="I38"/>
  <c r="G38"/>
  <c r="A38"/>
  <c r="I37"/>
  <c r="G37"/>
  <c r="A37"/>
  <c r="I36"/>
  <c r="G36"/>
  <c r="A36"/>
  <c r="I35"/>
  <c r="G35"/>
  <c r="A35"/>
  <c r="I34"/>
  <c r="G34"/>
  <c r="A34"/>
  <c r="I33"/>
  <c r="G33"/>
  <c r="A33"/>
  <c r="I32"/>
  <c r="G32"/>
  <c r="A32"/>
  <c r="I31"/>
  <c r="G31"/>
  <c r="A31"/>
  <c r="I30"/>
  <c r="G30"/>
  <c r="A30"/>
  <c r="I29"/>
  <c r="G29"/>
  <c r="A29"/>
  <c r="I28"/>
  <c r="G28"/>
  <c r="A28"/>
  <c r="I27"/>
  <c r="G27"/>
  <c r="A27"/>
  <c r="I26"/>
  <c r="G26"/>
  <c r="A26"/>
  <c r="I25"/>
  <c r="G25"/>
  <c r="A25"/>
  <c r="I24"/>
  <c r="G24"/>
  <c r="A24"/>
  <c r="I23"/>
  <c r="G23"/>
  <c r="A23"/>
  <c r="I22"/>
  <c r="G22"/>
  <c r="A22"/>
  <c r="I21"/>
  <c r="G21"/>
  <c r="A21"/>
  <c r="I20"/>
  <c r="G20"/>
  <c r="A20"/>
  <c r="I19"/>
  <c r="G19"/>
  <c r="A19"/>
  <c r="I18"/>
  <c r="G18"/>
  <c r="A18"/>
  <c r="I17"/>
  <c r="G17"/>
  <c r="A17"/>
  <c r="I16"/>
  <c r="G16"/>
  <c r="A16"/>
  <c r="I15"/>
  <c r="G15"/>
  <c r="A15"/>
  <c r="I14"/>
  <c r="G14"/>
  <c r="A14"/>
  <c r="I13"/>
  <c r="G13"/>
  <c r="A13"/>
  <c r="I12"/>
  <c r="G12"/>
  <c r="H38" i="15"/>
  <c r="M8"/>
  <c r="E18"/>
  <c r="E17"/>
  <c r="C22" i="16"/>
  <c r="C21"/>
  <c r="C18"/>
  <c r="C17"/>
  <c r="C13"/>
  <c r="C12"/>
  <c r="C11"/>
  <c r="C10"/>
  <c r="C9"/>
  <c r="C14" s="1"/>
  <c r="I76" i="17"/>
  <c r="G76"/>
  <c r="I75"/>
  <c r="G75"/>
  <c r="A75"/>
  <c r="I74"/>
  <c r="G74"/>
  <c r="A74"/>
  <c r="I72"/>
  <c r="G72"/>
  <c r="I71"/>
  <c r="G71"/>
  <c r="A71"/>
  <c r="I70"/>
  <c r="G70"/>
  <c r="A70"/>
  <c r="I69"/>
  <c r="G69"/>
  <c r="A69"/>
  <c r="I68"/>
  <c r="G68"/>
  <c r="A68"/>
  <c r="I67"/>
  <c r="G67"/>
  <c r="A67"/>
  <c r="I65"/>
  <c r="G65"/>
  <c r="I64"/>
  <c r="G64"/>
  <c r="A64"/>
  <c r="I63"/>
  <c r="G63"/>
  <c r="A63"/>
  <c r="I62"/>
  <c r="G62"/>
  <c r="A62"/>
  <c r="I54"/>
  <c r="G54"/>
  <c r="I53"/>
  <c r="G53"/>
  <c r="A53"/>
  <c r="I45"/>
  <c r="G45"/>
  <c r="I44"/>
  <c r="G44"/>
  <c r="A44"/>
  <c r="I42"/>
  <c r="G42"/>
  <c r="I41"/>
  <c r="G41"/>
  <c r="A41"/>
  <c r="I40"/>
  <c r="G40"/>
  <c r="A40"/>
  <c r="I39"/>
  <c r="G39"/>
  <c r="A39"/>
  <c r="I38"/>
  <c r="G38"/>
  <c r="A38"/>
  <c r="I37"/>
  <c r="G37"/>
  <c r="A37"/>
  <c r="I36"/>
  <c r="G36"/>
  <c r="A36"/>
  <c r="I35"/>
  <c r="G35"/>
  <c r="A35"/>
  <c r="I34"/>
  <c r="G34"/>
  <c r="A34"/>
  <c r="I33"/>
  <c r="G33"/>
  <c r="A33"/>
  <c r="I32"/>
  <c r="G32"/>
  <c r="A32"/>
  <c r="I31"/>
  <c r="G31"/>
  <c r="A31"/>
  <c r="I29"/>
  <c r="G29"/>
  <c r="I28"/>
  <c r="G28"/>
  <c r="A28"/>
  <c r="I27"/>
  <c r="G27"/>
  <c r="A27"/>
  <c r="I25"/>
  <c r="G25"/>
  <c r="I24"/>
  <c r="G24"/>
  <c r="A24"/>
  <c r="I22"/>
  <c r="G22"/>
  <c r="I21"/>
  <c r="G21"/>
  <c r="A21"/>
  <c r="I20"/>
  <c r="G20"/>
  <c r="A20"/>
  <c r="I19"/>
  <c r="G19"/>
  <c r="A19"/>
  <c r="I18"/>
  <c r="G18"/>
  <c r="A18"/>
  <c r="I17"/>
  <c r="G17"/>
  <c r="A17"/>
  <c r="I16"/>
  <c r="G16"/>
  <c r="A16"/>
  <c r="I15"/>
  <c r="G15"/>
  <c r="A15"/>
  <c r="I14"/>
  <c r="G14"/>
  <c r="A14"/>
  <c r="I13"/>
  <c r="G13"/>
  <c r="A13"/>
  <c r="I12"/>
  <c r="G12"/>
  <c r="H38" i="18"/>
  <c r="M8"/>
  <c r="E20"/>
  <c r="I120" i="20" s="1"/>
  <c r="E19" i="18"/>
  <c r="C12" i="19"/>
  <c r="C10"/>
  <c r="C9"/>
  <c r="I118" i="20"/>
  <c r="G118"/>
  <c r="I117"/>
  <c r="G117"/>
  <c r="A117"/>
  <c r="I116"/>
  <c r="G116"/>
  <c r="A116"/>
  <c r="I115"/>
  <c r="G115"/>
  <c r="A115"/>
  <c r="I114"/>
  <c r="G114"/>
  <c r="A114"/>
  <c r="I113"/>
  <c r="G113"/>
  <c r="A113"/>
  <c r="I112"/>
  <c r="G112"/>
  <c r="A112"/>
  <c r="I111"/>
  <c r="G111"/>
  <c r="A111"/>
  <c r="I110"/>
  <c r="G110"/>
  <c r="A110"/>
  <c r="I109"/>
  <c r="G109"/>
  <c r="A109"/>
  <c r="I108"/>
  <c r="G108"/>
  <c r="A108"/>
  <c r="I107"/>
  <c r="G107"/>
  <c r="A107"/>
  <c r="I106"/>
  <c r="G106"/>
  <c r="A106"/>
  <c r="I105"/>
  <c r="G105"/>
  <c r="A105"/>
  <c r="I104"/>
  <c r="G104"/>
  <c r="A104"/>
  <c r="I103"/>
  <c r="G103"/>
  <c r="A103"/>
  <c r="I102"/>
  <c r="G102"/>
  <c r="A102"/>
  <c r="I101"/>
  <c r="G101"/>
  <c r="A101"/>
  <c r="I100"/>
  <c r="G100"/>
  <c r="A100"/>
  <c r="I99"/>
  <c r="G99"/>
  <c r="A99"/>
  <c r="I98"/>
  <c r="G98"/>
  <c r="A98"/>
  <c r="I97"/>
  <c r="G97"/>
  <c r="A97"/>
  <c r="I96"/>
  <c r="G96"/>
  <c r="A96"/>
  <c r="I95"/>
  <c r="G95"/>
  <c r="A95"/>
  <c r="I94"/>
  <c r="G94"/>
  <c r="A94"/>
  <c r="I93"/>
  <c r="G93"/>
  <c r="A93"/>
  <c r="I92"/>
  <c r="G92"/>
  <c r="A92"/>
  <c r="I91"/>
  <c r="G91"/>
  <c r="A91"/>
  <c r="I90"/>
  <c r="G90"/>
  <c r="A90"/>
  <c r="I89"/>
  <c r="G89"/>
  <c r="A89"/>
  <c r="I88"/>
  <c r="G88"/>
  <c r="A88"/>
  <c r="I87"/>
  <c r="G87"/>
  <c r="A87"/>
  <c r="I86"/>
  <c r="G86"/>
  <c r="A86"/>
  <c r="I85"/>
  <c r="G85"/>
  <c r="A85"/>
  <c r="I84"/>
  <c r="G84"/>
  <c r="A84"/>
  <c r="I83"/>
  <c r="G83"/>
  <c r="A83"/>
  <c r="I82"/>
  <c r="G82"/>
  <c r="A82"/>
  <c r="I81"/>
  <c r="G81"/>
  <c r="A81"/>
  <c r="I80"/>
  <c r="G80"/>
  <c r="A80"/>
  <c r="I79"/>
  <c r="G79"/>
  <c r="A79"/>
  <c r="I78"/>
  <c r="G78"/>
  <c r="A78"/>
  <c r="I77"/>
  <c r="G77"/>
  <c r="A77"/>
  <c r="I76"/>
  <c r="G76"/>
  <c r="A76"/>
  <c r="I75"/>
  <c r="G75"/>
  <c r="A75"/>
  <c r="I74"/>
  <c r="G74"/>
  <c r="A74"/>
  <c r="I73"/>
  <c r="G73"/>
  <c r="A73"/>
  <c r="I72"/>
  <c r="G72"/>
  <c r="A72"/>
  <c r="I71"/>
  <c r="G71"/>
  <c r="A71"/>
  <c r="I70"/>
  <c r="G70"/>
  <c r="A70"/>
  <c r="I69"/>
  <c r="G69"/>
  <c r="A69"/>
  <c r="I68"/>
  <c r="G68"/>
  <c r="A68"/>
  <c r="I67"/>
  <c r="G67"/>
  <c r="A67"/>
  <c r="I66"/>
  <c r="G66"/>
  <c r="A66"/>
  <c r="I65"/>
  <c r="G65"/>
  <c r="A65"/>
  <c r="I64"/>
  <c r="G64"/>
  <c r="A64"/>
  <c r="I63"/>
  <c r="G63"/>
  <c r="A63"/>
  <c r="I62"/>
  <c r="G62"/>
  <c r="A62"/>
  <c r="I61"/>
  <c r="G61"/>
  <c r="A61"/>
  <c r="I60"/>
  <c r="G60"/>
  <c r="A60"/>
  <c r="I59"/>
  <c r="G59"/>
  <c r="A59"/>
  <c r="I58"/>
  <c r="G58"/>
  <c r="A58"/>
  <c r="I57"/>
  <c r="G57"/>
  <c r="A57"/>
  <c r="I56"/>
  <c r="G56"/>
  <c r="A56"/>
  <c r="I55"/>
  <c r="G55"/>
  <c r="A55"/>
  <c r="I54"/>
  <c r="G54"/>
  <c r="A54"/>
  <c r="I53"/>
  <c r="G53"/>
  <c r="A53"/>
  <c r="I52"/>
  <c r="G52"/>
  <c r="A52"/>
  <c r="I51"/>
  <c r="G51"/>
  <c r="A51"/>
  <c r="I50"/>
  <c r="G50"/>
  <c r="A50"/>
  <c r="I49"/>
  <c r="G49"/>
  <c r="A49"/>
  <c r="I48"/>
  <c r="G48"/>
  <c r="A48"/>
  <c r="I47"/>
  <c r="G47"/>
  <c r="A47"/>
  <c r="I46"/>
  <c r="G46"/>
  <c r="A46"/>
  <c r="I45"/>
  <c r="G45"/>
  <c r="A45"/>
  <c r="I44"/>
  <c r="G44"/>
  <c r="A44"/>
  <c r="I43"/>
  <c r="G43"/>
  <c r="A43"/>
  <c r="I42"/>
  <c r="G42"/>
  <c r="A42"/>
  <c r="I41"/>
  <c r="G41"/>
  <c r="A41"/>
  <c r="I40"/>
  <c r="G40"/>
  <c r="A40"/>
  <c r="I39"/>
  <c r="G39"/>
  <c r="A39"/>
  <c r="I38"/>
  <c r="G38"/>
  <c r="A38"/>
  <c r="I37"/>
  <c r="G37"/>
  <c r="A37"/>
  <c r="I36"/>
  <c r="G36"/>
  <c r="A36"/>
  <c r="I35"/>
  <c r="G35"/>
  <c r="A35"/>
  <c r="I34"/>
  <c r="G34"/>
  <c r="A34"/>
  <c r="I33"/>
  <c r="G33"/>
  <c r="A33"/>
  <c r="I32"/>
  <c r="G32"/>
  <c r="A32"/>
  <c r="I31"/>
  <c r="G31"/>
  <c r="A31"/>
  <c r="I30"/>
  <c r="G30"/>
  <c r="A30"/>
  <c r="I29"/>
  <c r="G29"/>
  <c r="A29"/>
  <c r="I28"/>
  <c r="G28"/>
  <c r="A28"/>
  <c r="I27"/>
  <c r="G27"/>
  <c r="A27"/>
  <c r="I26"/>
  <c r="G26"/>
  <c r="A26"/>
  <c r="I25"/>
  <c r="G25"/>
  <c r="A25"/>
  <c r="I24"/>
  <c r="G24"/>
  <c r="A24"/>
  <c r="I23"/>
  <c r="G23"/>
  <c r="A23"/>
  <c r="I22"/>
  <c r="G22"/>
  <c r="A22"/>
  <c r="I21"/>
  <c r="G21"/>
  <c r="A21"/>
  <c r="I20"/>
  <c r="G20"/>
  <c r="A20"/>
  <c r="I19"/>
  <c r="G19"/>
  <c r="A19"/>
  <c r="I18"/>
  <c r="G18"/>
  <c r="A18"/>
  <c r="I17"/>
  <c r="G17"/>
  <c r="A17"/>
  <c r="I16"/>
  <c r="G16"/>
  <c r="A16"/>
  <c r="I15"/>
  <c r="G15"/>
  <c r="A15"/>
  <c r="I14"/>
  <c r="G14"/>
  <c r="A14"/>
  <c r="I13"/>
  <c r="G13"/>
  <c r="A13"/>
  <c r="I12"/>
  <c r="G12"/>
  <c r="C44" i="4" l="1"/>
  <c r="E16" i="3"/>
  <c r="E20" s="1"/>
  <c r="C24" i="16"/>
  <c r="E16" i="15"/>
  <c r="E20" s="1"/>
  <c r="I55" i="14"/>
  <c r="M20" i="12"/>
  <c r="M22"/>
  <c r="E24"/>
  <c r="M21"/>
  <c r="M28"/>
  <c r="E27" s="1"/>
  <c r="M14"/>
  <c r="M18"/>
  <c r="M19"/>
  <c r="M23"/>
  <c r="M25"/>
  <c r="E26" s="1"/>
  <c r="M26"/>
  <c r="M15"/>
  <c r="M16"/>
  <c r="M17"/>
  <c r="C20" i="7"/>
  <c r="M17" i="18"/>
  <c r="M25" i="9"/>
  <c r="E26" s="1"/>
  <c r="M16" i="18"/>
  <c r="M23" i="9"/>
  <c r="M26" i="18"/>
  <c r="M15"/>
  <c r="M22" i="9"/>
  <c r="E16" i="6"/>
  <c r="E20" s="1"/>
  <c r="M28" i="18"/>
  <c r="E27" s="1"/>
  <c r="M20"/>
  <c r="M19"/>
  <c r="M28" i="9"/>
  <c r="E27" s="1"/>
  <c r="M14" i="18"/>
  <c r="E25" s="1"/>
  <c r="E28" s="1"/>
  <c r="D16" i="2" s="1"/>
  <c r="M21" i="9"/>
  <c r="E25" s="1"/>
  <c r="E28" s="1"/>
  <c r="M25" i="18"/>
  <c r="E26" s="1"/>
  <c r="M23"/>
  <c r="M22"/>
  <c r="M21"/>
  <c r="M18"/>
  <c r="M26" i="9"/>
  <c r="E24" i="18"/>
  <c r="M20" i="9"/>
  <c r="H35" l="1"/>
  <c r="D13" i="2"/>
  <c r="I78" i="17"/>
  <c r="M15" i="15"/>
  <c r="M20"/>
  <c r="M23"/>
  <c r="M25"/>
  <c r="E26" s="1"/>
  <c r="M28"/>
  <c r="E27" s="1"/>
  <c r="M16"/>
  <c r="M22"/>
  <c r="M26"/>
  <c r="M17"/>
  <c r="E24"/>
  <c r="M14"/>
  <c r="M18"/>
  <c r="M19"/>
  <c r="M21"/>
  <c r="E25" i="12"/>
  <c r="E28" s="1"/>
  <c r="I511" i="5"/>
  <c r="M19" i="3"/>
  <c r="E15" i="1"/>
  <c r="M20" i="3"/>
  <c r="E24"/>
  <c r="M14"/>
  <c r="M16"/>
  <c r="M17"/>
  <c r="M21"/>
  <c r="M15"/>
  <c r="M18"/>
  <c r="M22"/>
  <c r="M23"/>
  <c r="M28"/>
  <c r="E27" s="1"/>
  <c r="I114" i="8"/>
  <c r="M25" i="6"/>
  <c r="E26" s="1"/>
  <c r="E18" i="1" s="1"/>
  <c r="E24" i="6"/>
  <c r="M17"/>
  <c r="M22"/>
  <c r="M26"/>
  <c r="M14"/>
  <c r="M28"/>
  <c r="E27" s="1"/>
  <c r="M15"/>
  <c r="M16"/>
  <c r="M18"/>
  <c r="M19"/>
  <c r="M20"/>
  <c r="M21"/>
  <c r="M23"/>
  <c r="H35" i="18"/>
  <c r="H36" s="1"/>
  <c r="H39" s="1"/>
  <c r="E16" i="2" s="1"/>
  <c r="E28" i="6" l="1"/>
  <c r="E21" i="1" s="1"/>
  <c r="E28" i="3"/>
  <c r="H39" i="9"/>
  <c r="E13" i="2" s="1"/>
  <c r="H36" i="9"/>
  <c r="D14" i="2"/>
  <c r="H35" i="12"/>
  <c r="H36" s="1"/>
  <c r="H39" s="1"/>
  <c r="E14" i="2" s="1"/>
  <c r="E25" i="6"/>
  <c r="E25" i="3"/>
  <c r="E25" i="15"/>
  <c r="E28" s="1"/>
  <c r="E19" i="1"/>
  <c r="H35" i="15" l="1"/>
  <c r="H36" s="1"/>
  <c r="H39" s="1"/>
  <c r="E15" i="2" s="1"/>
  <c r="D15"/>
  <c r="D11"/>
  <c r="H35" i="3"/>
  <c r="H36" s="1"/>
  <c r="E17" i="1"/>
  <c r="D12" i="2"/>
  <c r="H35" i="6"/>
  <c r="D17" i="2" l="1"/>
  <c r="E23" i="1"/>
  <c r="H39" i="6"/>
  <c r="E12" i="2" s="1"/>
  <c r="H36" i="6"/>
  <c r="E24" i="1" s="1"/>
  <c r="H39" i="3"/>
  <c r="E11" i="2" s="1"/>
  <c r="E17" s="1"/>
  <c r="E27" i="1" l="1"/>
</calcChain>
</file>

<file path=xl/sharedStrings.xml><?xml version="1.0" encoding="utf-8"?>
<sst xmlns="http://schemas.openxmlformats.org/spreadsheetml/2006/main" count="3450" uniqueCount="1247">
  <si>
    <t>Stavba :  - Revitalizace budovy Společenský dům Hodslavice</t>
  </si>
  <si>
    <t>Cenová úroveň : 2021/II</t>
  </si>
  <si>
    <t>Objekt : SO-06 - Elektroinstalace</t>
  </si>
  <si>
    <t xml:space="preserve">Datum zpracování : </t>
  </si>
  <si>
    <t>SOUPIS PRACÍ S VÝKAZEM VÝMĚR</t>
  </si>
  <si>
    <t>Poř.</t>
  </si>
  <si>
    <t>čís.</t>
  </si>
  <si>
    <t>pol.</t>
  </si>
  <si>
    <t>1.</t>
  </si>
  <si>
    <t>Kód položky</t>
  </si>
  <si>
    <t>2.</t>
  </si>
  <si>
    <t>Název položky</t>
  </si>
  <si>
    <t>3.</t>
  </si>
  <si>
    <t>M.J.</t>
  </si>
  <si>
    <t>4.</t>
  </si>
  <si>
    <t>Množství</t>
  </si>
  <si>
    <t>5.</t>
  </si>
  <si>
    <t>CENA</t>
  </si>
  <si>
    <t>jednotková</t>
  </si>
  <si>
    <t>6.</t>
  </si>
  <si>
    <t>celková</t>
  </si>
  <si>
    <t>7.</t>
  </si>
  <si>
    <t>HMOTNOST</t>
  </si>
  <si>
    <t>8.</t>
  </si>
  <si>
    <t>9.</t>
  </si>
  <si>
    <t>Cenová soustava</t>
  </si>
  <si>
    <t>10.</t>
  </si>
  <si>
    <t>MONTÁŽNÍ PRÁCE:</t>
  </si>
  <si>
    <t>oddíl M21</t>
  </si>
  <si>
    <t>Elektroinstalace:</t>
  </si>
  <si>
    <t xml:space="preserve"> HODINOVE ZUCTOVACI SAZBY - Vyhledani pripojovaciho mista</t>
  </si>
  <si>
    <t>hod</t>
  </si>
  <si>
    <t xml:space="preserve"> HODINOVE ZUCTOVACI SAZBY - Uprava stavajiciho zarizeni, demontáž pojistkové sady rezerva</t>
  </si>
  <si>
    <t xml:space="preserve"> HODINOVE ZUCTOVACI SAZBY - Napojeni na stavajici zarizeni</t>
  </si>
  <si>
    <t>JISTIČ 3-PÓLOVÝ CHARAKT."B"50B-3 -50A</t>
  </si>
  <si>
    <t>ks</t>
  </si>
  <si>
    <t>VODIČ JEDNOŽILOVÝ OHEBNÝ (CYA) - H07V-K 10  mm2 , pevně</t>
  </si>
  <si>
    <t>m</t>
  </si>
  <si>
    <t>UKONČENÍ  VODIČŮ V ROZVADĚČÍCH -  Do   10   mm2</t>
  </si>
  <si>
    <t>ŘADOVÁ SVORKOVNICE 10 mm2</t>
  </si>
  <si>
    <t>UCPÁVKA PLASTOVÁ VČETNĚ MATICE - ZÁVIT Pg - Pg21</t>
  </si>
  <si>
    <t>UCPÁVKA PLASTOVÁ VČETNĚ MATICE - ZÁVIT Pg - Popisky, štítky, označení</t>
  </si>
  <si>
    <t>sada</t>
  </si>
  <si>
    <t>KABEL SILOVÝ,IZOLACE PVC S VODIČEM PE - CYKY-J 5x10 mm2 , pevně</t>
  </si>
  <si>
    <t>KABEL FLEXIBILNÍ, IZOLACE PUR - 5G6   , pevně</t>
  </si>
  <si>
    <t>UKONČENÍ  VODIČŮ V PŘÍSTROJÍCH, SVORKÁCH -  Do   6   mm2</t>
  </si>
  <si>
    <t>LIŠTA ELEKTROINSTALAČNÍ VČ. DÍLŮ A PŘÍSLUŠENSTVÍ - 40x40 hranatá</t>
  </si>
  <si>
    <t>LIŠTA ELEKTROINSTALAČNÍ VČ. DÍLŮ A PŘÍSLUŠENSTVÍ - Vrtání děr do zdiva, hmoždiny, vruty</t>
  </si>
  <si>
    <t>VYBOURANI OTVORU VE ZDIVU,CIHELNEM DO PRUMERU 60mm -  Stena do 300mm</t>
  </si>
  <si>
    <t>SPÍNAČ VAČKOVÝ VE SKŘÍNI, nástěnné provedení, popis - 50A,500V,IP65</t>
  </si>
  <si>
    <t>SPÍNAČ VAČKOVÝ VE SKŘÍNI, nástěnné provedení, popis - Oprava dokumentace  RMS3.</t>
  </si>
  <si>
    <t>hod.</t>
  </si>
  <si>
    <t>PROVEDENI REVIZNICH ZKOUSEK</t>
  </si>
  <si>
    <t xml:space="preserve"> Vyhledani pripojovaciho mista</t>
  </si>
  <si>
    <t xml:space="preserve"> Uprava stavajiciho zarizeni, demontáž pojistkové sady rezerva</t>
  </si>
  <si>
    <t xml:space="preserve"> Napojeni na stavajici zarizeni</t>
  </si>
  <si>
    <t>JISTIČ 1-PÓLOVÝ,CHARAKT."B" - 16B-1 -16A</t>
  </si>
  <si>
    <t>VODIČ JEDNOŽILOVÝ OHEBNÝ (CYA),H07V-K 1,5  mm2 , pevně</t>
  </si>
  <si>
    <t>UKONČENÍ  VODIČŮ V ROZVADĚČÍCH, Do   1,5   mm2</t>
  </si>
  <si>
    <t>ŘADOVÁ SVORKOVNICE,2,5 mm2</t>
  </si>
  <si>
    <t>UCPÁVKA PLASTOVÁ VČETNĚ MATICE - ZÁVIT Pg,Pg16</t>
  </si>
  <si>
    <t>UCPÁVKA PLASTOVÁ VČETNĚ MATICE - ZÁVIT Pg,Popisky, štítky, označení</t>
  </si>
  <si>
    <t>KABEL SILOVÝ,IZOLACE PVC S VODIČEM PE,CYKY-J 3x2.5 mm2 , pevně</t>
  </si>
  <si>
    <t>LIŠTA ELEKTROINSTALAČNÍ VČ. DÍLŮ A PŘÍSLUŠENSTVÍ,LHD30x25 hranatá</t>
  </si>
  <si>
    <t>LIŠTA ELEKTROINSTALAČNÍ VČ. DÍLŮ A PŘÍSLUŠENSTVÍ,Vrtání děr do zdiva, hmoždiny, vruty</t>
  </si>
  <si>
    <t>VYBOURANI OTVORU VE ZDIVU,CIHELNEM DO PRUMERU 60mm, Stena do 300mm</t>
  </si>
  <si>
    <t>VYSEKANI RYH VE ZDIVU,CIHELNEM - HLOUBKA 30mm, Sire 30 mm</t>
  </si>
  <si>
    <t>HRUBA VYPLN RYH MALTOU, Jakekoliv sire</t>
  </si>
  <si>
    <t>m2</t>
  </si>
  <si>
    <t>ZÁSUVKA NASTĚNNÁ IP44,Zednické výpomoci - omítka hlazená, nátěr barva bílá</t>
  </si>
  <si>
    <t>ZÁSUVKA NASTĚNNÁ IP44,5518-2969 S 2p+PE, šedá</t>
  </si>
  <si>
    <t>ZÁSUVKA NASTĚNNÁ IP44,Oprava dokumentace  rozvaděče RMS1</t>
  </si>
  <si>
    <t>HODINOVE ZUCTOVACI SAZBY, Vyhledani pripojovaciho mista</t>
  </si>
  <si>
    <t>HODINOVE ZUCTOVACI SAZBY</t>
  </si>
  <si>
    <t>KRABICOVÁ ROZVODKA, IP 54, PRÁZDNÁ, na povrch,90x43 mm</t>
  </si>
  <si>
    <t>KRABICOVÁ ROZVODKA, IP 54, PRÁZDNÁ, na povrch,Svorka krabicová 0,5-2,5mm2, dvou-čtyřnásobná</t>
  </si>
  <si>
    <t>KABEL SILOVÝ,IZOLACE PVC S VODIČEM PE,CYKY-J 3x1.5 mm2 , pevně</t>
  </si>
  <si>
    <t>LIŠTA ELEKTROINSTALAČNÍ VČ. DÍLŮ A PŘÍSLUŠENSTVÍ,LHD20x20 hranatá</t>
  </si>
  <si>
    <t>ZÁSUVKA NASTĚNNÁ IP44,2p+PE, šedá</t>
  </si>
  <si>
    <t>SPÍNAČ DO VLHKA V IZOL. IP44 BARVA šedá,1-pólový vypínač</t>
  </si>
  <si>
    <t>UKONČENÍ  VODIČŮ V PŘÍSTROJÍCH, do 2,5 mm2</t>
  </si>
  <si>
    <t>LIŠTA ELEKTROINSTALAČNÍ VČ. DÍLŮ A PŘÍSLUŠENSTVÍ,Termostat -20°C až +20°C, citlivost 2 °C, 230V/10A, nástěnný, IP43, externí čidlo 1m</t>
  </si>
  <si>
    <t>SPÍNAČ DO VLHKA V IZOL. IP44 BARVA šedá,Oprava dokumentace  otopu kondenzátu, ventilátoru tad.</t>
  </si>
  <si>
    <t xml:space="preserve"> Revizni technik</t>
  </si>
  <si>
    <t xml:space="preserve"> Zabezpeceni pracoviste</t>
  </si>
  <si>
    <t xml:space="preserve"> Demontaz stavajiciho zarizeni</t>
  </si>
  <si>
    <t>Ekologická likvidace demontovaného materiálu - svítidel, vystavení dokladu</t>
  </si>
  <si>
    <t xml:space="preserve"> S ostatnimi profesemi</t>
  </si>
  <si>
    <t xml:space="preserve"> Uprava stavajiciho zarizeni</t>
  </si>
  <si>
    <t>KRABICE DO HOŘLAVÝVCH HMOT HOŘLAVOSTI A-C3 (ZATÍŽENÍ max.16A),79x50mm</t>
  </si>
  <si>
    <t>KRABICOVÁ ROZVODKA PLASTOVÁ, IP54, PRO OSAZENÍ NA MATERIÁLY HOŘLAVOSTI A-C2, PRÁZDNÁ,8110 117x117x42</t>
  </si>
  <si>
    <t>KRABICOVÁ ROZVODKA, IP 54, PRÁZDNÁ,A6 90x43 mm</t>
  </si>
  <si>
    <t>KRABICOVÁ ROZVODKA, IP 54, PRÁZDNÁ,Svorka krabicová, 0,5mm2-2,5mm2, barevná, 2-4násobná</t>
  </si>
  <si>
    <t>KRABICOVÁ ROZVODKA, IP 54, PRÁZDNÁ,Svorková krabice - strop sál - IP43, osazena 30xsvorka řadová do 1,5mm2</t>
  </si>
  <si>
    <t>KABEL SILOVÝ,IZOLACE PVC S VODIČEM PE,CYKY-J 19x1.5 mm2 , pevně</t>
  </si>
  <si>
    <t>VODIČ JEDNOŽILOVÝ (CY),H05V-U 1  mm2 , pevně</t>
  </si>
  <si>
    <t>VODIČ JEDNOŽILOVÝ OHEBNÝ (CYA),H07V-K 1.5 mm2 , pevně</t>
  </si>
  <si>
    <t>UKONČENÍ VODIČŮ NA SVORKOVNICI, Do  2,5 mm2</t>
  </si>
  <si>
    <t>LV18x13  vkládací</t>
  </si>
  <si>
    <t>Vrtání děr do zdiva, hmoždiny, vruty</t>
  </si>
  <si>
    <t>Stylové LED světelné pásky  - osvětlení vstupů do objektu - dodá profese stavební, pouze montáž</t>
  </si>
  <si>
    <t>Svítidlo LED, IP43, nad vstupy, s pohybovým čidlem</t>
  </si>
  <si>
    <t>Svítidlo LED nástěnné, kulaté, IP20, průměr 25cm, zdroj 20W, 2700K, Ra=80, 30.000hod.</t>
  </si>
  <si>
    <t>Svítidlo LED nástěnné, kulaté, IP43, průměr 25cm, zdroj 20W, 2700K, Ra=80, 30.000hod.</t>
  </si>
  <si>
    <t>Svítidlo LED nástěnné, kulaté, IP20, průměr 25cm, zdroj 10W, 2700K, Ra=80, 30.000hod.</t>
  </si>
  <si>
    <t>Svítidlo LED nástěnné, venkovní, IP43, zdroj 30W, 2700K, Ra=80, 30.000hod.</t>
  </si>
  <si>
    <t>Svítidlo LED, stropní, obdélník, IP43, zdroj LED 38W, 4300lm, 2700K, Ra=80, 30.000hod.</t>
  </si>
  <si>
    <t>Svítidlo LED, stropní, obdélník, IP20, zdroj LED 38W, 4300lm, 2700K, Ra=80, 30.000hod.</t>
  </si>
  <si>
    <t>Svítidlo LED, stropní, IP20, zdroj LED 20W, 2500lm, 2700K, Ra=80, 30.000hod.</t>
  </si>
  <si>
    <t>Svítidlo LED, stropní, IP20, zdroj LED 30W, 3500lm, 2700K, Ra=80, 30.000hod.</t>
  </si>
  <si>
    <t>Svítidlo LED, stropní, IP20, zdroj LED 50W, 6500lm, 2700K, Ra=80, 30.000hod.</t>
  </si>
  <si>
    <t>Svítidlo nouzové, LED, IP20, 3W, nástěnné, min. 30min.</t>
  </si>
  <si>
    <t>Svítidlo nouzové, LED, IP43, 3W, nástěnné, min. 30min.</t>
  </si>
  <si>
    <t>Recyklační poplatek svítidla+zdroje</t>
  </si>
  <si>
    <t>Přístroj spínače žaluziového, jednopólového kolébkového; řazení 1+1 s blokováním (do hořl. podkladů B až E) kompletní</t>
  </si>
  <si>
    <t>VYBOURANI OTVORU VE ZDIVU,CIHELNEM DO PRUMERU 60mm,Stena do 150mm</t>
  </si>
  <si>
    <t>VYSEKANI KAPES VE ZDIVU,CIHELNEM PRO KRABICE, 50x50x50 mm</t>
  </si>
  <si>
    <t>KRABICE PŘÍSTROJOVÁ POD OMÍTKU,70x45</t>
  </si>
  <si>
    <t xml:space="preserve"> HRUBA VYPLN RYH MALTOU, Jakekoliv sire</t>
  </si>
  <si>
    <t>Zapravení rýh po uložené kabeláži v omítce, hlazené filcovým hladítkem</t>
  </si>
  <si>
    <t>Sádra montážní šedá</t>
  </si>
  <si>
    <t>kg</t>
  </si>
  <si>
    <t>Výmalba po svítidlech 1m2/ svítidlo, barva bílá, po zasekané kabeláži</t>
  </si>
  <si>
    <t>Oprava defektů zdiva po demontáži svítidel</t>
  </si>
  <si>
    <t>Lešení pojízdné výška 6-10m</t>
  </si>
  <si>
    <t>Skutečný stav světelné elektroinstalace objektu</t>
  </si>
  <si>
    <t>CISTENI BUDOV ZAMETANIM</t>
  </si>
  <si>
    <t>Zkoušky a prohlídky elektrických rozvodů a zařízení celková prohlídka a vyhotovení revizní zprávy pro objem montážních prací, přes 100 do 500 tis.Kč</t>
  </si>
  <si>
    <t>Podružný materiál</t>
  </si>
  <si>
    <t>kpl</t>
  </si>
  <si>
    <t>M21</t>
  </si>
  <si>
    <t>ELEKTROINSTALACE CELKEM</t>
  </si>
  <si>
    <t>Základní rozpočtové náklady stav. objektu celkem (bez DPH) :</t>
  </si>
  <si>
    <t>REKAPITULACE ROZPOČTU</t>
  </si>
  <si>
    <t>Oddíl</t>
  </si>
  <si>
    <t>Název oddílu / řemeslného oboru</t>
  </si>
  <si>
    <t>BEZ DPH</t>
  </si>
  <si>
    <t>Elektroinstalace</t>
  </si>
  <si>
    <t>MONTÁŽNÍ PRÁCE CELKEM</t>
  </si>
  <si>
    <t>Základní rozpočtové náklady stavebního objektu celkem</t>
  </si>
  <si>
    <t>KRYCÍ LIST ROZPOČTU</t>
  </si>
  <si>
    <t>Kód objektu:</t>
  </si>
  <si>
    <t>Název objektu:</t>
  </si>
  <si>
    <t>JKSO:</t>
  </si>
  <si>
    <t>Cenová úroveň:</t>
  </si>
  <si>
    <t>SO-06</t>
  </si>
  <si>
    <t/>
  </si>
  <si>
    <t>2021/II</t>
  </si>
  <si>
    <t>Kód stavby:</t>
  </si>
  <si>
    <t>Název stavby:</t>
  </si>
  <si>
    <t>SKP:</t>
  </si>
  <si>
    <t>Účelová M.J:</t>
  </si>
  <si>
    <t>Revitalizace budovy Společenský dům Hodslavice</t>
  </si>
  <si>
    <t>Projektant:</t>
  </si>
  <si>
    <t>Objednatel:</t>
  </si>
  <si>
    <t>Počet listů:</t>
  </si>
  <si>
    <t>Zpracovatel:</t>
  </si>
  <si>
    <t>MGA: Jakub Červenka</t>
  </si>
  <si>
    <t>Obec Hodslavice</t>
  </si>
  <si>
    <t>Jiří Marek</t>
  </si>
  <si>
    <t>Počet účel. měrných jednotek:</t>
  </si>
  <si>
    <t>Náklady na měrnou jednotku:</t>
  </si>
  <si>
    <t>Zakázkové čís.:</t>
  </si>
  <si>
    <t>Zhotovitel:</t>
  </si>
  <si>
    <t>ROZPOČTOVÉ NÁKLADY</t>
  </si>
  <si>
    <t>Základní rozpočtové náklady (ZRN)</t>
  </si>
  <si>
    <t>Vedlejší rozpočtové náklady (VRN)</t>
  </si>
  <si>
    <t>Dodávka celkem</t>
  </si>
  <si>
    <t>Montáž celkem</t>
  </si>
  <si>
    <t>Z</t>
  </si>
  <si>
    <t>HSV celkem</t>
  </si>
  <si>
    <t>R</t>
  </si>
  <si>
    <t>PSV celkem</t>
  </si>
  <si>
    <t>N</t>
  </si>
  <si>
    <t>Instalace</t>
  </si>
  <si>
    <t>:</t>
  </si>
  <si>
    <t>Montáže</t>
  </si>
  <si>
    <t>ZRN celkem</t>
  </si>
  <si>
    <t>I: Projektové práce</t>
  </si>
  <si>
    <t>II: Technologie</t>
  </si>
  <si>
    <t>VII: Mobiliář</t>
  </si>
  <si>
    <t>ZRN+I+II+VII</t>
  </si>
  <si>
    <t>Ztížené výrobní podmínky</t>
  </si>
  <si>
    <t>%</t>
  </si>
  <si>
    <t>Oborová přirážka</t>
  </si>
  <si>
    <t>Přesun stavebních kapacit</t>
  </si>
  <si>
    <t>Mimostaveništní doprava</t>
  </si>
  <si>
    <t>Zařízení staveniště</t>
  </si>
  <si>
    <t>Provoz investora</t>
  </si>
  <si>
    <t>GZS</t>
  </si>
  <si>
    <t>Dodav. dokumentace</t>
  </si>
  <si>
    <t>Rizika a pojištění</t>
  </si>
  <si>
    <t>Opravy v záruce</t>
  </si>
  <si>
    <t>Ostatní rozpočtové náklady (ORN)</t>
  </si>
  <si>
    <t>Doplňkové rozpočtové náklady (DRN)</t>
  </si>
  <si>
    <t>VRN celkem</t>
  </si>
  <si>
    <t>ORN celkem</t>
  </si>
  <si>
    <t>DRN celkem</t>
  </si>
  <si>
    <t>Náklady celkem</t>
  </si>
  <si>
    <t>Vypracoval</t>
  </si>
  <si>
    <t>Za zhotovitele</t>
  </si>
  <si>
    <t>Za objednatele</t>
  </si>
  <si>
    <t>Jméno:</t>
  </si>
  <si>
    <t>Datum:</t>
  </si>
  <si>
    <t>Podpis:</t>
  </si>
  <si>
    <t>Základ pro DPH</t>
  </si>
  <si>
    <t>%  činí :</t>
  </si>
  <si>
    <t>Kč</t>
  </si>
  <si>
    <t>DPH</t>
  </si>
  <si>
    <t>CENA ZA OBJEKT CELKEM VČETNĚ DPH:</t>
  </si>
  <si>
    <t>Poznámky:</t>
  </si>
  <si>
    <t>Objekt : SO-05 - ZTI</t>
  </si>
  <si>
    <t>HSV:</t>
  </si>
  <si>
    <t>oddíl 1</t>
  </si>
  <si>
    <t>Zemní práce:</t>
  </si>
  <si>
    <t>139601102R00</t>
  </si>
  <si>
    <t>Ruční výkop jam, rýh a šachet v hornině 3 s přehozením</t>
  </si>
  <si>
    <t>m3</t>
  </si>
  <si>
    <t>139711101R00</t>
  </si>
  <si>
    <t>Vykopávka v uzavřených prostorách v hornině 1-4 s naložením</t>
  </si>
  <si>
    <t>162701105R00</t>
  </si>
  <si>
    <t>Vodorovné přemístění výkopku z horniny 1 až 4, na vzdálenost přes 9 000  do 10 000 m</t>
  </si>
  <si>
    <t>162201203R00</t>
  </si>
  <si>
    <t>Vodorovné přemístění výkopku z horniny 1 až 4, kolečkem, na vzdálenost do 10 m</t>
  </si>
  <si>
    <t>162201210R00</t>
  </si>
  <si>
    <t>Vodorovné přemístění výkopku příplatek za každých dalších 10 m   z horniny 1 až 4, kolečkem</t>
  </si>
  <si>
    <t>167101201R00</t>
  </si>
  <si>
    <t>Nakládání, skládání, překládání neulehlého výkopku nakládání, skládání, překládání neulehléno výkopku nebo zeminy - ručně   z horniny 1 až 4</t>
  </si>
  <si>
    <t>171201201R00</t>
  </si>
  <si>
    <t>Uložení sypaniny na dočasnou skládku tak, že na 1 m2 plochy připadá přes 2 m3 výkopku nebo ornice</t>
  </si>
  <si>
    <t>174101102R00</t>
  </si>
  <si>
    <t>Zásyp sypaninou se zhutněním v uzavřených prostorách s urovnáním povrchu zásypu s ručním zhutněním</t>
  </si>
  <si>
    <t>175101101RT2</t>
  </si>
  <si>
    <t>Obsyp potrubí bez prohození sypaniny, s dodáním štěrkopísku frakce 0 - 22 mm</t>
  </si>
  <si>
    <t>199000002R00</t>
  </si>
  <si>
    <t>Poplatky za skládku horniny 1- 4, skupina 17 05 04 z Katalogu odpadů</t>
  </si>
  <si>
    <t>ZEMNÍ PRÁCE CELKEM</t>
  </si>
  <si>
    <t>oddíl 4</t>
  </si>
  <si>
    <t>Vodorovné konstrukce:</t>
  </si>
  <si>
    <t>451573111R00</t>
  </si>
  <si>
    <t>Lože pod potrubí, stoky a drobné objekty z písku a štěrkopísku  do 65 mm</t>
  </si>
  <si>
    <t>M3</t>
  </si>
  <si>
    <t>VODOROVNÉ KONSTRUKCE CELKEM</t>
  </si>
  <si>
    <t>oddíl 63</t>
  </si>
  <si>
    <t>Podlahy:</t>
  </si>
  <si>
    <t>979990107R00</t>
  </si>
  <si>
    <t>Poplatek za skládku směs betonu,cihel a dřeva, skupina 17 09 04 z Katalogu odpadů</t>
  </si>
  <si>
    <t>t</t>
  </si>
  <si>
    <t>630300010RAA</t>
  </si>
  <si>
    <t>Výměna podlahy betonové vybourání dlažby a podkladního betonu, zřízení nové podlahy s keramickou dlažbou</t>
  </si>
  <si>
    <t>PODLAHY CELKEM</t>
  </si>
  <si>
    <t>oddíl 8</t>
  </si>
  <si>
    <t>Potrubí:</t>
  </si>
  <si>
    <t>871313121R00</t>
  </si>
  <si>
    <t>Montáž potrubí z trub z plastů těsněných gumovým kroužkem  DN 150 mm</t>
  </si>
  <si>
    <t>871373121R00</t>
  </si>
  <si>
    <t>Montáž potrubí z trub z plastů těsněných gumovým kroužkem  DN 300 mm</t>
  </si>
  <si>
    <t>877353121R00</t>
  </si>
  <si>
    <t>Montáž tvarovek na potrubí z trub z plastů těsněných gumovým kroužkem odbočných DN 200 mm</t>
  </si>
  <si>
    <t>877313123R00</t>
  </si>
  <si>
    <t>Montáž tvarovek na potrubí z trub z plastů těsněných gumovým kroužkem jednoosých DN 150 mm</t>
  </si>
  <si>
    <t>pc03</t>
  </si>
  <si>
    <t>Napojení nové dešťové kanalizace na stávající vč.sond</t>
  </si>
  <si>
    <t>28611160.AR</t>
  </si>
  <si>
    <t>trubka plastová kanalizační PVC; hladká, s hrdlem; Sn 4 kN/m2; D = 250,0 mm; s = 6,20 mm; l = 1000,0 mm</t>
  </si>
  <si>
    <t>28651652.AR</t>
  </si>
  <si>
    <t>koleno PVC; 45,0 °; D = 110,0 mm; s 1 hrdlem</t>
  </si>
  <si>
    <t>28651700.AR</t>
  </si>
  <si>
    <t>odbočka PVC; 45,0 °; d1 = 110 mm; d2 = 110 mm; l = 290 mm; hladká, hrdlovaná; DN 100,0 mm; DN2 100 mm</t>
  </si>
  <si>
    <t>28651701.AR</t>
  </si>
  <si>
    <t>odbočka PVC; 45,0 °; d1 = 125 mm; d2 = 110 mm; l = 300 mm; hladká, hrdlovaná; DN 125,0 mm; DN2 100 mm</t>
  </si>
  <si>
    <t>892571111R00</t>
  </si>
  <si>
    <t>Zkoušky těsnosti kanalizačního potrubí zkouška těsnosti kanalizačního potrubí vodou   do DN 200 mm</t>
  </si>
  <si>
    <t>998276201R00</t>
  </si>
  <si>
    <t>Přesun hmot pro trubní vedení z trub plastových nebo sklolaminátových obsypaných kamenivem</t>
  </si>
  <si>
    <t>POTRUBÍ CELKEM</t>
  </si>
  <si>
    <t>oddíl 96</t>
  </si>
  <si>
    <t>Bourání konstrukcí:</t>
  </si>
  <si>
    <t>970051300R00</t>
  </si>
  <si>
    <t>Jádrové vrtání, kruhové prostupy v železobetonu jádrové vrtání , do D 300 mm</t>
  </si>
  <si>
    <t>BOURÁNÍ KONSTRUKCÍ CELKEM</t>
  </si>
  <si>
    <t>PSV:</t>
  </si>
  <si>
    <t>oddíl 767</t>
  </si>
  <si>
    <t>Kovové doplňkové konstrukce:</t>
  </si>
  <si>
    <t>767990010RAA</t>
  </si>
  <si>
    <t>Ostatní atypické kovové prvky do 5 kg/kus</t>
  </si>
  <si>
    <t>KOVOVÉ DOPLŇKOVÉ KONSTRUKCE CELKEM</t>
  </si>
  <si>
    <t>INSTALACE:</t>
  </si>
  <si>
    <t>oddíl 721</t>
  </si>
  <si>
    <t>Kanalizace vnitřní:</t>
  </si>
  <si>
    <t>721176102R00</t>
  </si>
  <si>
    <t>Potrubí HT připojovací vnější průměr D 40 mm, tloušťka stěny 1,8 mm, DN 40</t>
  </si>
  <si>
    <t>721290111R00</t>
  </si>
  <si>
    <t>Zkouška těsnosti kanalizace v objektech vodou, DN 125</t>
  </si>
  <si>
    <t>998721201R00</t>
  </si>
  <si>
    <t>Přesun hmot pro vnitřní kanalizaci v objektech výšky do 6 m</t>
  </si>
  <si>
    <t>KANALIZACE VNITŘNÍ CELKEM</t>
  </si>
  <si>
    <t>oddíl 724</t>
  </si>
  <si>
    <t>Strojní vybavení ZTI:</t>
  </si>
  <si>
    <t>724149101R00</t>
  </si>
  <si>
    <t>Čerpadla vodovodní strojní montáž čerpadel pnorných bez potrubí a příslušnství   o výkonu do 40 l</t>
  </si>
  <si>
    <t>kus</t>
  </si>
  <si>
    <t>pc01</t>
  </si>
  <si>
    <t>Ponorné čerpadlo s plovákem</t>
  </si>
  <si>
    <t>pc02</t>
  </si>
  <si>
    <t>Napojení čerpadla na přívod elektro včetně všech komponentů pro připojení čerpadla, 230 V, příkon cca 1 kW</t>
  </si>
  <si>
    <t>soubor</t>
  </si>
  <si>
    <t>pc04</t>
  </si>
  <si>
    <t>Úprava stávajícího poklopu:bude opatřen průchodkami pro hadici a kabeláž k čerpadlu</t>
  </si>
  <si>
    <t>998724201R00</t>
  </si>
  <si>
    <t>Přesun hmot pro strojní vybavení v objektech výšky do 6 m</t>
  </si>
  <si>
    <t>STROJNÍ VYBAVENÍ ZTI CELKEM</t>
  </si>
  <si>
    <t>oddíl 725</t>
  </si>
  <si>
    <t>Zařizovací předměty ZTI:</t>
  </si>
  <si>
    <t>725850145R00</t>
  </si>
  <si>
    <t>Ventily odpadní pro klimatizační vzduchotechnické jednotky, odvody kondenzátu z komínů, materiál PP, odpad vodorovný; vodní zápach. uzávěrka, D 40 mm, včetnně dodávky materiálu</t>
  </si>
  <si>
    <t>998725201R00</t>
  </si>
  <si>
    <t>Přesun hmot pro zařizovací předměty v objektech výšky do 6 m</t>
  </si>
  <si>
    <t>ZAŘIZOVACÍ PŘEDMĚTY ZTI CELKEM</t>
  </si>
  <si>
    <t>Zemní práce</t>
  </si>
  <si>
    <t>Vodorovné konstrukce</t>
  </si>
  <si>
    <t>Podlahy</t>
  </si>
  <si>
    <t>Potrubí</t>
  </si>
  <si>
    <t>Bourání konstrukcí</t>
  </si>
  <si>
    <t>HSV CELKEM</t>
  </si>
  <si>
    <t>Kovové doplňkové konstrukce</t>
  </si>
  <si>
    <t>PSV CELKEM</t>
  </si>
  <si>
    <t>Zdravotně technické instalace</t>
  </si>
  <si>
    <t>INSTALACE CELKEM</t>
  </si>
  <si>
    <t>SO-05</t>
  </si>
  <si>
    <t>ZTI</t>
  </si>
  <si>
    <t>Kompletační činnost</t>
  </si>
  <si>
    <t>Ostatní VRN</t>
  </si>
  <si>
    <t>Rezerva</t>
  </si>
  <si>
    <t>Objekt : SO-04 - Vzduchotechnika</t>
  </si>
  <si>
    <t>oddíl M24</t>
  </si>
  <si>
    <t>Montáže vzduchotechniky:</t>
  </si>
  <si>
    <t>1.1a</t>
  </si>
  <si>
    <t>Přívodní jednotka čestvovzdušná-první část, průtok 3.000 m3/h/3.000m3/h  strana obsluhy: přívodní část levá, odvodní část pravá  Sestava jednotky přívodní část :  - připojovací díl (pružná manžeta, sání do čela), pozink. uzavírací klapka se servopohonem,   -1° filtrace vzduchu (kapsový filtr, třída filtru M5, vyjímání do boku),  - komora ZZT deskový s obtokem, výkon 28,1 kW, účinnost 76,0% zima, včetně eliminátoru kapek. Kondenzátní vana z ocelového nerezavějícícho plechu s odpadním hrdlem, sifon,   -pružný spoj   -základní rám jednotky výšky cca 150 mm, jednotka osazená na nožičkách  Sestava jednotky odvodní část :  - připojovací díl (pružná manžeta, sání do čela), pozink. uzavírací klapka se servopohonem ( dodávka MaR),   - komora ZZT deskový s obtokem,Kondenzátní vana z ocelového nerezavějícícho plechu s odpadním hrdlem, sifon,   -ventilátor odvodního vzduchu ex. tlak 600 Pa, 400V, - ventilátor s volným oběžným kolem bez spirální skříně (jednootáčkový elektromotor pro řízení frekvenčním měničem otáček, spínač pro opravy, silentbloky),_x000D_
Třída účinosti motoru IE3_x000D_
-pružný spoj _x000D_
limitní rozměry jednotky (š x v x d) 765 x 1870 x 2697 mm_x000D_
provedení - vnitřně čistitelné, bez vyčnívajících částí zachytávající nečistoty,_x000D_
- plášť v oblasti rosného bodu tepelně oddělen _x000D_
- tloustka steny pláste 60mm_x000D_
- Trída tesnosti oplástení L1 (Model box)_x000D_
- Trída tesnosti oplástení L1 (Reálná jednotka) _x000D_
- vlastnosti plástě podle prEN 1886 (2007)_x000D_
- mechanická stabilita D1_x000D_
- těsnost plástě L2_x000D_
- těsnost obtoku filtru F9_x000D_
- tepelná izolace T2_x000D_
- faktor tepelných mostů TB3_x000D_
strana obsluhy do boku_x000D_
rychlost  max 2,0 m/s_x000D_
Splňovat nařízení EU č.1253/2014 (větrací VZT jednotky)_x000D_
Certfikace Eurovent_x000D_
splňuje požadavky ErP 2018</t>
  </si>
  <si>
    <t>1.1b</t>
  </si>
  <si>
    <t>Přívodní jednotka čestvovzdušná-druhá část, průtok 3.000 m3/h/3.000m3/h  strana obsluhy: přívodní část levá, odvodní část pravá  Sestava jednotky přívodní část :  -připojovací díl (pružná manžeta, sání do čela)  -ventilátor přiváděného vzduchu ex. tlak 600 Pa, 400V, - ventilátor s volným oběžným kolem bez spirální skříně (jednootáčkový elektromotor pro řízení frekvenčním měničem otáček,  servisní spínač pro opravy, silentbloky),  Třída účinosti motoru IE3    - chladící komora, chl.výkon 20 kW -přímý výpar, výparník proplétaný. Kondenzátní vana z ocelového nerezavějícího plechu s odpadním hrdlem, sifon, chladivo R410a,  - ohřívací komora, elektrický ohřívač, top.výkon 18 kW, složený ze dvou sekcí 6+12kW,    -2° filtrace vzduchu (kapsový filtr, třída filtru F7, vyjímání do boku),   -připojovací díl (pružná manžeta, výtlak do čela)  -základní rám jednotky výšky cca 150 mm, jednotka osazená na nožičkách  Sestava jednotky odvodní část :  - připojovací díl (pružná manžeta, sání do čela), pozink. uzavírací klapka se servopohonem ( dodávka MaR),   -1° filtrace vzduchu (kapsový filtr, třída filtru M5, vyjímání do boku),  -pružný spoj _x000D_
limitní rozměry jednotky (š x v x d) 765 x 1870 x 2889 mm_x000D_
provedení - vnitřně čistitelné, bez vyčnívajících částí zachytávající nečistoty,_x000D_
- plášť v oblasti rosného bodu tepelně oddělen _x000D_
- tloustka steny pláste 60mm_x000D_
- Trída tesnosti oplástení L1 (Model box)_x000D_
- Trída tesnosti oplástení L1 (Reálná jednotka) _x000D_
- vlastnosti plástě podle prEN 1886 (2007)_x000D_
- mechanická stabilita D1_x000D_
- těsnost plástě L2_x000D_
- těsnost obtoku filtru F9_x000D_
- tepelná izolace T2_x000D_
- faktor tepelných mostů TB3_x000D_
strana obsluhy do boku_x000D_
rychlost  max 2,0 m/s_x000D_
Splňovat nařízení EU č.1253/2014 (větrací VZT jednotky)_x000D_
Certfikace Eurovent_x000D_
splňuje požadavky ErP 2018</t>
  </si>
  <si>
    <t>1.1c</t>
  </si>
  <si>
    <t>Řídící jednotka závěsná  systém měření a regulace pro VZT jednotku  připojení k BMS  vzdálené komfortní ovládání  Frekvenční měnič přívod,   Frekvenční měnič odvod,   rozměr skříně 1200x750x300 mm  pro každý filtr použit diferenční snímač tlaku s signalizací při dosažení koncové tlakové ztráty   u rekuperátoru snímač namrzání-čidlo teploty  snímač kvality vzduchu v místnosti-snímač CO2  externí poruchový snímač (požární klapky)  seznam položek MaR:  servopohony u klapek VZT jednotek  snímače tlakové diference filtrů  snímáč namrzání  servopohon klapky bypassu  frekvenční měniče ventilátorů  čidlo teploty přívodního vzduchu  čidlo teploty v odtahovém potrubí  čidlo teploty venkovního vzduchu</t>
  </si>
  <si>
    <t>1.2a + 1.2b</t>
  </si>
  <si>
    <t>Venkovní kondenzační jednotka  (zdroj chladu pro  klimajednotku)  Kondenzační jednotka se scroll kompresorem s invertním řízením (24%-100%), chladivo R410A  Skříňová plechová konstrukce s práškově povrstveným povlakem,kde jsou výkonné kompresory v tichém provedení s předplněným ekologickým chladivem R410a.Jednotka je vybavena topením kompresoru a regulací pro zimní provoz. Propojení vnitřní a venkovní jednotky je Cu potrubím naplněným chladivem a opatřeným tepelnou izolací.  - kondenzační jednotka (tepelné čerpadlo) s horizontálním výstupem vzduchu se 2-axiálními ventilátory  - nominální chl.výkon Qch= 11,2 kW (min. EER 3.99) / nominální top.výkon Qt= 12,5 kW (min. COP 4.56)  - elektrický příkon Pch= 2.81 kW (Ti= 27°C DB - 18°C WB / Tex= 35°C, index 100%), rozvodné napětí: 1N~/230V/50Hz  - rozměry jednotky: výška -1345 mm, šířka -900 mm, hloubka -320 mm  - maximální hmotnost jednotky: 120 kg  - jmenovitý proud kompresoru RLA 15,9 A, obvodový proud MCAmax= 27,0 A, maximální jištění MFA - 32 A  - akustický tlak Lp v 1m od jednotky: max. 50 dB(A)  - jednotka je vybavena integrovanými kontakty pro beznapěťové řízení provozních režimů ze systému Měření a Regulace  -výparná teplota + 5°C  -plynulá regulace výkonu 24-100%  -ovládání signálem 0-10V  Venkovní provozní teplota: -15°C až +45°C,   Příslušenství:  Sada expanzního ventilu pro kondenzační jednotku  Kabelový ovladač pro parametrizaci řídícího modulu a servisní účely  Řídící modul pro kondenzační jednotku</t>
  </si>
  <si>
    <t>1.2c</t>
  </si>
  <si>
    <t>Řídící modul pro kondenzační jednotku  - analogové řízení kondenzační jednotky signálem 0-10V v 5-výkonových krocích se změnou vypařovací teploty v rozsahu Tv= 6°C - 8.5°C - 11°C - 13°C  - řídící modul je standardně vybaven digitálními vstupy a výstupy:  1.) digitální vstup pro ovládání ZAP/VYP  2.) digitální výstup blokace chodu ventilátoru  3.) digitální výstup chodu  4.) digitální výstup poruchy  - silové napajení řídícího modulu 230V/50Hz (jištění 6A)  - rozměry modulu: výška - 132 mm, šířka - 400 mm, hloubka - 200 mm</t>
  </si>
  <si>
    <t>1.2d</t>
  </si>
  <si>
    <t>Sada expanzního ventilu pro kondenzační jednotku  - exp.ventil v rozsahu chladícího výkonu 10.0 kW až 12.3 kW  - rozměry exp.ventilu: výška - 401 mm, šířka - 215 mm, hloubka - 78 mm</t>
  </si>
  <si>
    <t>1.2e</t>
  </si>
  <si>
    <t>Kabelový ovladač pro parametrizaci řídícího modulu a servisní účely  - kabelový ovladač s připojením na řídící modul</t>
  </si>
  <si>
    <t>1.2f</t>
  </si>
  <si>
    <t>Měďené potrubí pro rozvod chladu pro jednotku -trasa ( kapalina + plyn) pro kondenzační jednotku, včetně  tepené izolace, tvarovek aj.</t>
  </si>
  <si>
    <t>1.2g</t>
  </si>
  <si>
    <t>Mars koryto   pro potrubí chladiva vedené po fasádě  POZN společné pro potrubí chladiva pro kondenzační jednotky 1.2a a 1.2b</t>
  </si>
  <si>
    <t>1.4 + 1.5</t>
  </si>
  <si>
    <t>Protipožární klapka  s mechanickým ovládáním a snímačem polohy  velikost: 400 x 400 mm  Požární klapky jsou uzávěry v potrubních rozvodech vzduchotechnických zařízení, které zabraňují šíření požáru a zplodin hoření z jednoho požárního úseku do druhého uzavřením vzduchovodů v místech osazení dle ČSN 73 0872. Zkoušky odolnosti klapek byly provedeny podle zkušební normy ČSN EN 1366-2. Klapky jako požární uzávěry vykazují dle normy ČSN 73 0804 a ČSN 73 0810  následující požární odolnosti podle způsobu zabudování:  • 90 minut – ve zděné nebo betonové stěně.  Skříň a díly klapky z pozinkovaného ocelového plechu s lisovanými přírubami. Čtyřhranné klapky mají 2 revizní otvory. Uzavírací list klapky ze speciálního izolačního materiálu neobsahující azbest. Těsnění listu proti pronikání kouře je silikonovým těsněním, současně je list klapky uložen do hmoty, která působením zvyšující se teploty zvětšuje svůj objem a vzduchovod neprodyšně uzavře. Umístění klapek musí být vždy takové, aby zachovalo stupeň požární odolnosti stěny, kterou potrubí prochází. Spáry mezi stěnou a skříní klapky se dotěsňují požárními ucpávkami.Mechanické spouštěcí zařízení, které obsahuje dvě tepelné pojistky. Jedna pojistka sleduje teplotu vzduchu vně, druhá uvnitř klapky. Při překročení teploty +72ºC jsou pojistky aktivovány a zpětná pružina přestaví list do polohy „zavřeno“.Signalizace polohy listu klapky „otevřeno“ a „zavřeno“ je zajištěna dvěma zabudovanými pevně nastavenými koncovými spinači  včetně instalační sady pro ukotvení</t>
  </si>
  <si>
    <t>Kulisový tlumič hluku  působí na principu absorbce v komoře, povrch kulis odolný proti otěru, max. rychlost do 10 m/s, nehořlavá minerální vlna (stavební třída A),skříň z pozinkovaného ocelového plechu,  oboustranně s připojovacím rámem, se zaoblenými konci kulis, včetně upevňovacího materiálu)  Technické údaje :  průtok: 3000 m3/hod  šířka: 600 mm  výška:500 mm  délka: 500 mm  šířka kulis: 200mm  počet kulis: 2  vložený útlum při 250 Hz.: 10 dB  třída těsnosti A dle EN12 237</t>
  </si>
  <si>
    <t>1.7 a 1.8</t>
  </si>
  <si>
    <t>Kulisový tlumič hluku  působí na principu absorbce v komoře, povrch kulis odolný proti otěru, max. rychlost do 10 m/s, nehořlavá minerální vlna (stavební třída A),skříň z pozinkovaného ocelového plechu,  oboustranně s připojovacím rámem, se zaoblenými konci kulis, včetně upevňovacího materiálu)  Technické údaje :  průtok: 3000 m3/hod  šířka: 600 mm  výška:500 mm  délka: 1500 mm  šířka kulis: 200mm  počet kulis: 2  vložený útlum při 250 Hz.: 30 dB  třída těsnosti A dle EN12 237</t>
  </si>
  <si>
    <t>Kulisový tlumič hluku  působí na principu absorbce v komoře, povrch kulis odolný proti otěru, max. rychlost do 10 m/s, nehořlavá minerální vlna (stavební třída A),skříň z pozinkovaného ocelového plechu,  oboustranně s připojovacím rámem, se zaoblenými konci kulis, včetně upevňovacího materiálu)  Technické údaje :  průtok: 3000 m3/hod  šířka: 450 mm  výška:600 mm  délka: 1000 mm  šířka kulis: 300mm  počet kulis: 1  vložený útlum při 250 Hz.: 18 dB  třída těsnosti A dle EN12 237</t>
  </si>
  <si>
    <t>Kulisový tlumič hluku  působí na principu absorbce v komoře, povrch kulis odolný proti otěru, max. rychlost do 10 m/s, nehořlavá minerální vlna (stavební třída A),skříň z pozinkovaného ocelového plechu,  oboustranně s připojovacím rámem, se zaoblenými konci kulis, včetně upevňovacího materiálu)  Technické údaje :  průtok: 3000 m3/hod  šířka: 450 mm  výška:650 mm  délka: 1500 mm  šířka kulis: 100mm  počet kulis: 3  vložený útlum při 250 Hz.: 26 dB  třída těsnosti A dle EN12 237</t>
  </si>
  <si>
    <t>Regulační klapka rozměru 400 x 400 -pozink  pro vzt potrubí tř. těsnosti A  ovládání ruční s aretací polohy</t>
  </si>
  <si>
    <t>Regulační klapka rozměru 400 x 200 -pozink  pro vzt potrubí tř. těsnosti A  ovládání ruční s aretací polohy</t>
  </si>
  <si>
    <t>Malý plastový nástěnný ventilátor  průtok 60 m3/h  Dvouotáčkový radiální ventilátor je určeny pro povrchovou nebo zapuštěnou montáž do stropu.  Skříň vyrobená z plastu v RAL9010 je odolná vůči UV záření a nárazům. Pod čelním panelem je umístěný filtr, který lze v případě zanesení snadno vyjmout a vyčistit. Radiální oběžné kolo s dopředu zahnutými lopatkami zaručuje dostatečný výkon, aerodynamické vlastnosti, nízkou hlučnost a zvýšenou účinnost. Motor je vybaveny integrovanou tepelnou ochranou. Spolehlivý a tichý provoz motoru je zajištěn pomocí kuličkových ložisek. Na výstupním hrdle je osazena zpětná klapka vyrobena z plastové folie.  Ventilátor lze provozovat na nízké otáčky nebo vysoké otáčky pomocí externího přepínače (spřahnut se světlem).  • Radiální 2-ot. ventilátor  • Povrchová nebo zapuštěná montáž  • Třída krytí IPX4  • Integrovaná zpětná klapka a filtr  Pro snadnou stropní instalaci bude včetně sady montážních konzolí.</t>
  </si>
  <si>
    <t>Přetlaková žaluzie průměr 100mm  • Přetlaková žaluzie na výtlak vzduchu  • Samočinné otvírání a zavírání listů  • Odolná proti povětrnostním vlivům (UV-odolná)  • Rozsah teplot -30°C až +60° C  • Včetně montážní sady  Samočinná přetlaková žaluzie je určena pro svislou montáž na vnější stěnu. Má profilované listy a pracuje velmi dobře i při nízkých rychlostech vzduchu. Maximální rychlost vzduchu je 12 m/s. Přetlaková žaluzie je vyrobena ze super polyamidového materiálu odolného proti povětrnostním vlivům a proti ultrafialovému záření. Součástí dodávky jsou šrouby a hmoždinky.  Barva: bílá RAL 9010</t>
  </si>
  <si>
    <t>Obdélníková výustka odvodní.  rozměr 500x150 mm  Popis:  Obdélníková s nastavitelnými lamelami pro přívod i odvod vzduchu. Nastavitelné lamely umožňují individuální změny plochy a tím vyrovnání a nastavení objemových průtoků. Provedení odolné proti korozi z pozink. oceli natřeno bílým vypalovacím lakem nebo Al materiálu opatřeným stříbrným eloxem. Každá mřížka bude vybavena regulací průtoku a vybavena ústrojím pro uchycení do potrubí.  průtok: 375 m3/h  RAL 9010</t>
  </si>
  <si>
    <t>Textilní vyústka půlkruhová, s mikroperforací  délky 12400mm, napojení na čtyřhranné VZT potrubí 400x400, napojení shora.  Dispoziční přetlak 75 Pa  osazená pod stropem  odstín bude upřesněn zákazníkem před objednáním  včetně všech nezbytných profilů, napínačů a spojek  včetně příruby pro dopojení na VZT potrubí  viz příloha</t>
  </si>
  <si>
    <t>Nasávací komora tepelně izolovaná s protidešťovou žaluzií  velikost: 800 x 1000 mm-hloubky 600mm  opatřena nástavcem 450x650/50 mm pro dopojení na VZT potrubí  Protidešťová žaluzie  velikost: 800 x 1000 mm  K ochraně před přímo působícím deštěm a vnikáním listí a ptáků do vstupního otvoru vzduchotechnických zařízení, sestávající z prvků rámu s nasazenými lamelovými profily proti dešti a vzadu nasazené mřížky z vlnitého drátu, s rámem a veškerým dalším příslušenstvím.  barevný odstín dle stavby, rychlost vzduchu do 2,5 m/s  třída těsnosti A  dle EN12 237</t>
  </si>
  <si>
    <t>Protidešťová žaluzie výfuková 450x400mm  se síťkou proti hmyzu  RAL dle odstínu stavby</t>
  </si>
  <si>
    <t>Čtyřhranné a kruhové potrubí ocelové pozinkované   z pozinkovaného plechu, s diagonálním vyztužením, z pozinkovaných profilů a rohů z úhelníků.  Třída těsnosti A dle EN12 237, Tloušťka plechu a tlaková třída podle DIN 24190/DIN 24191.   Oblouky o šířce větší jak 500 mm osadit vodícími plechy.  Odbočky a rozbočky osadit regulačními plechy.  Procento tvarovek : 40%  včetně spojovacího a těsnícího materiálu</t>
  </si>
  <si>
    <t xml:space="preserve"> 1.20a</t>
  </si>
  <si>
    <t>Kruhové SPIRO potrubí, tř. těsnosti A dle EN 12237</t>
  </si>
  <si>
    <t xml:space="preserve"> 1.21</t>
  </si>
  <si>
    <t>Tepelná izolace potrubí  na bázi kaučuku  např. Kaiflex tl.19 mm, pro izolaci potrubí čerstvého vzduchu, včetně lepidla,s Al polepem</t>
  </si>
  <si>
    <t xml:space="preserve"> 1.21a</t>
  </si>
  <si>
    <t>Protihluková a tepelná izolace potrubí.  Vnitřní tepelná izolace z desek z minerální vaty,  na povrchu s Al-polepem, uchycená na potrubí lepením, velké spodní plochy navíc uchyceny na pomocné trny.  Hustota 90 kg/m3  Tloušťka vrstvy izolace: 80 mm</t>
  </si>
  <si>
    <t xml:space="preserve"> 1.21b</t>
  </si>
  <si>
    <t>Protihluková a tepelná izolace potrubí.  Vnitřní tepelná izolace z desek z minerální vaty,  na povrchu s Al-polepem, uchycená na potrubí lepením, velké spodní plochy navíc uchyceny na pomocné trny.  Hustota 40 kg/m3  Tloušťka vrstvy izolace: 40 mm</t>
  </si>
  <si>
    <t xml:space="preserve"> 1.22</t>
  </si>
  <si>
    <t>Spojovací a těsnicí materiál vzt potrubí.  Pozinkované šrouby, matice podložky, spony, smršťovací pásky za   studena, tmely bez silikonu.</t>
  </si>
  <si>
    <t xml:space="preserve"> 1.23</t>
  </si>
  <si>
    <t>Závěsy a uchycení vzt potrubí.  Pozinkované závitové tyče M8, M10, M12, ocelové profily různých typů, všechny nezbytné montážní  listy (rozměry odpovídající hmotnosti kanálů), pozinkované šrouby, matice, podložky, hmoždinky pro velkou zátěž, pozinkované nátrubky,  ozdobné nýty, šrouby, zvuková izolace mezi kanály a montážní lišty  a jiné montážní příslušenství. Pryžové nebo gumové díly pro uložení kanálů na závěsy (nesmí být uložen kov na kov !).</t>
  </si>
  <si>
    <t>Inženýrská a kompletační činnost</t>
  </si>
  <si>
    <t>Vypracování dílenské dokumentace +  dokumentace skutečného provedení stavby</t>
  </si>
  <si>
    <t>Předávací dokumentace</t>
  </si>
  <si>
    <t>Štítky směru proudění</t>
  </si>
  <si>
    <t>Pomocné lešení a montážní plošiny pro montáž VZT zařízení</t>
  </si>
  <si>
    <t>Tmel akrylátový na dotěsnění netěsností při montáži</t>
  </si>
  <si>
    <t>Nátěry</t>
  </si>
  <si>
    <t xml:space="preserve">Zaregulování systému VZT </t>
  </si>
  <si>
    <t>Zprovoznění zařízení</t>
  </si>
  <si>
    <t>Zaškolení obsluhy a údržby</t>
  </si>
  <si>
    <t>M24</t>
  </si>
  <si>
    <t>MONTÁŽE VZDUCHOTECHNIKY CELKEM</t>
  </si>
  <si>
    <t>Montáže vzduchotechniky</t>
  </si>
  <si>
    <t>SO-04</t>
  </si>
  <si>
    <t>Vzduchotechnika</t>
  </si>
  <si>
    <t>Objekt : SO-03 - Vytápění</t>
  </si>
  <si>
    <t>oddíl 2</t>
  </si>
  <si>
    <t>Základy a zvláštní zakládání:</t>
  </si>
  <si>
    <t>733110806R00</t>
  </si>
  <si>
    <t>Demontáž potrubí z ocelových trubek závitových přes 15 do DN 32</t>
  </si>
  <si>
    <t>733161904R00</t>
  </si>
  <si>
    <t>Oprava rozvodu potrubí z měděných trubek propojení měděného potrubí, D 22 mm</t>
  </si>
  <si>
    <t>733163104R00</t>
  </si>
  <si>
    <t>Potrubí z měděných trubek měděné potrubí, D 22 mm, s 1,0 mm, pájení pomocí kapilárních pájecích tvarovek</t>
  </si>
  <si>
    <t>733167001R00</t>
  </si>
  <si>
    <t>Příplatek k ceně za zhotovení přípojky z trubek měděných D 15 mm, tloušťka stěny 1 mm</t>
  </si>
  <si>
    <t>733190306R00</t>
  </si>
  <si>
    <t xml:space="preserve">Tlakové zkoušky potrubí ocelových závitových, plastových, měděných do D 35 </t>
  </si>
  <si>
    <t>909      R00</t>
  </si>
  <si>
    <t>Hzs-nezmeritelne stavebni prace</t>
  </si>
  <si>
    <t>h</t>
  </si>
  <si>
    <t>998733201R00</t>
  </si>
  <si>
    <t>Přesun hmot pro rozvody potrubí v objektech výšky do 6 m</t>
  </si>
  <si>
    <t>ZÁKLADY A ZVLÁŠTNÍ ZAKLÁDÁNÍ CELKEM</t>
  </si>
  <si>
    <t>979951112R00</t>
  </si>
  <si>
    <t>Výkup kovů železný šrot, tloušťky nad 4 mm</t>
  </si>
  <si>
    <t>979011111R00</t>
  </si>
  <si>
    <t>Svislá doprava suti a vybouraných hmot za prvé podlaží nad nebo pod základním podlažím</t>
  </si>
  <si>
    <t>979081111R00</t>
  </si>
  <si>
    <t>Odvoz suti a vybouraných hmot na skládku do 1 km</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</si>
  <si>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</si>
  <si>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</si>
  <si>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</si>
  <si>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</si>
  <si>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</si>
  <si>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</si>
  <si>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oddíl 734</t>
  </si>
  <si>
    <t>Armatury ÚT:</t>
  </si>
  <si>
    <t>734200821R00</t>
  </si>
  <si>
    <t xml:space="preserve">Demontáž závitových armatur se dvěma závity, do G 1/2" </t>
  </si>
  <si>
    <t>734266422R00</t>
  </si>
  <si>
    <t>Šroubení pro radiátory typu VK dvoutrubkový systém s vypouštěním, přímé, bronzové, DN EK 20x15, PN 10, včetně dodávky materiálu</t>
  </si>
  <si>
    <t>734266772R00</t>
  </si>
  <si>
    <t>Šroubení svěrné pro měděné potrubí, mosazné, D 16 x EK, PN 10, včetně dodávky materiálu, Šroubení mosazné pro vytápění</t>
  </si>
  <si>
    <t>734291951R0V</t>
  </si>
  <si>
    <t>Montáž hlavic ručního/termostat.ovládání</t>
  </si>
  <si>
    <t>55137340RV</t>
  </si>
  <si>
    <t>Danfoss hlavice termostatická RAX-K  bílá</t>
  </si>
  <si>
    <t>998734201R00</t>
  </si>
  <si>
    <t>Přesun hmot pro armatury v objektech výšky do 6 m</t>
  </si>
  <si>
    <t>ARMATURY ÚT CELKEM</t>
  </si>
  <si>
    <t>oddíl 735</t>
  </si>
  <si>
    <t>Otopná tělesa:</t>
  </si>
  <si>
    <t>Regulace otopného systému při opravách vyregulování dvojregulačních ventilů a kohoutů s termostatickým ovládáním</t>
  </si>
  <si>
    <t>Otopná tělesa panelová montáž bez ohledu na počet desek, délky do 1600 mm, bez dodávky materiálu</t>
  </si>
  <si>
    <t>Otopná tělesa panelová montáž bez ohledu na počet desek, délky nad 1600 mm, bez dodávky materiálu</t>
  </si>
  <si>
    <t>Demontáž otopných těles panelových dvouřadých, stavební délky přes 1500 do 2820  mm</t>
  </si>
  <si>
    <t>Ostatní opravy otopných těles vyčištění otopných těles propláchnutím vodou   ocelových nebo hliníkových</t>
  </si>
  <si>
    <t>Ostatní opravy otopných těles odvzdušnění    otopných těles</t>
  </si>
  <si>
    <t>Ostatní opravy otopných těles napuštění vody do otopného systému včetně potrubí (bez kotle a ohříváků)   otopných těles</t>
  </si>
  <si>
    <t>Vypuštění vody z otopných soustav bez kotlů, ohříváků, zásobníků a nádrží</t>
  </si>
  <si>
    <t>Hzs-zkousky v ramci montaz.praci, Topná zkouška</t>
  </si>
  <si>
    <t>těleso otopné deskové ocelové; čelní deska hladká; v = 700 mm; l = 700 mm; hloubka tělesa 102 mm; způsob připojení pravé spodní; ventil kompakt; počet desek 2; počet přídavných přestupných ploch 2; připojovací rozteč 50 mm; tepel.výkon 1 289 W</t>
  </si>
  <si>
    <t>těleso otopné deskové ocelové; čelní deska hladká; v = 700 mm; l = 1 000 mm; hloubka tělesa 102 mm; způsob připojení pravé spodní; ventil kompakt; počet desek 2; počet přídavných přestupných ploch 2; připojovací rozteč 50 mm; tepel.výkon 1 841 W</t>
  </si>
  <si>
    <t>těleso otopné deskové ocelové; čelní deska hladká; v = 700 mm; l = 1 200 mm; hloubka tělesa 102 mm; způsob připojení pravé spodní; ventil kompakt; počet desek 2; počet přídavných přestupných ploch 2; připojovací rozteč 50 mm; tepel.výkon 2 209 W</t>
  </si>
  <si>
    <t>těleso otopné deskové ocelové; čelní deska hladká; v = 700 mm; l = 1 800 mm; hloubka tělesa 102 mm; způsob připojení pravé spodní; ventil kompakt; počet desek 2; počet přídavných přestupných ploch 2; připojovací rozteč 50 mm; tepel.výkon 3 314 W</t>
  </si>
  <si>
    <t>těleso otopné deskové ocelové; čelní deska hladká; v = 700 mm; l = 1 800 mm; hloubka tělesa 157 mm; způsob připojení pravé spodní; ventil kompakt; počet desek 3; počet přídavných přestupných ploch 3; připojovací rozteč 50 mm; tepel.výkon 4 766 W</t>
  </si>
  <si>
    <t>Přesun hmot pro otopná tělesa v objektech výšky do 6 m</t>
  </si>
  <si>
    <t>OTOPNÁ TĚLESA CELKEM</t>
  </si>
  <si>
    <t>Základy a zvláštní zakládání</t>
  </si>
  <si>
    <t>Ústřední vytápění</t>
  </si>
  <si>
    <t>SO-03</t>
  </si>
  <si>
    <t>Vytápění</t>
  </si>
  <si>
    <t>Objekt : SO-02 - Zpevněné plochy</t>
  </si>
  <si>
    <t>C-113106121-0</t>
  </si>
  <si>
    <t>ROZ DLAZ PESI DLAZD BETONOVE DO SUTI</t>
  </si>
  <si>
    <t>M2</t>
  </si>
  <si>
    <t>CS RONET 2021 02</t>
  </si>
  <si>
    <t>O-11320-0</t>
  </si>
  <si>
    <t>ODSTRANENI OBRUBNIKU A KRAJNIKU - odhadovaná výměra</t>
  </si>
  <si>
    <t>M</t>
  </si>
  <si>
    <t>množství =</t>
  </si>
  <si>
    <t>11,3+11,3+1,3+7,1+1,9+24,5+21,1+28,1+10+2+27,9+1,9+6,4+0,6</t>
  </si>
  <si>
    <t>C-113107226-0</t>
  </si>
  <si>
    <t>ODSTR PODKLADU 200M2- KAM+STET TL45CM - žulová dlažba - pojízdná</t>
  </si>
  <si>
    <t>ODSTR PODKLADU 200M2- KAM+STET TL45CM - betonová dlažba - pochozí</t>
  </si>
  <si>
    <t xml:space="preserve">ODSTR PODKLADU 200M2- KAM+STET TL45CM - žulová dlažba pochozí </t>
  </si>
  <si>
    <t>ODSTR PODKLADU 200M2- KAM+STET TL45CM - betonová dlažba pojezdová</t>
  </si>
  <si>
    <t>ODSTR PODKLADU 200M2- KAM+STET TL45CM - parking - zatravněná žulová dlažba (50% dlažba)</t>
  </si>
  <si>
    <t>ODSTR PODKLADU 200M2- KAM+STET TL45CM - Trvalkový záhon podél hranice parcely</t>
  </si>
  <si>
    <t>C-167101101-0</t>
  </si>
  <si>
    <t>NAKLADANI VYKOPKU HOR 1-4 DO 100M3 - žulová dlažba - pojízdná</t>
  </si>
  <si>
    <t>175*0,52</t>
  </si>
  <si>
    <t>NAKLADANI VYKOPKU HOR 1-4 DO 100M3 - betonová dlažba - pochozí</t>
  </si>
  <si>
    <t>106*0,31</t>
  </si>
  <si>
    <t xml:space="preserve">NAKLADANI VYKOPKU HOR 1-4 DO 100M3 - žulová dlažba pochozí </t>
  </si>
  <si>
    <t>38*0,31</t>
  </si>
  <si>
    <t>NAKLADANI VYKOPKU HOR 1-4 DO 100M3 - betonová dlažba pojezdová</t>
  </si>
  <si>
    <t>138*0,52</t>
  </si>
  <si>
    <t>NAKLADANI VYKOPKU HOR 1-4 DO 100M3 - parking - zatravněná žulová dlažba (50% dlažba)</t>
  </si>
  <si>
    <t>80,1*0,34</t>
  </si>
  <si>
    <t>NAKLADANI VYKOPKU HOR 1-4 DO 100M3 - Trvalkový záhon podél hranice parcely</t>
  </si>
  <si>
    <t>48*0,31</t>
  </si>
  <si>
    <t>NAKLADANI VYKOPKU HOR 1-4 DO 100M3 - zatravněná žulová dlažba (50% dlažba)</t>
  </si>
  <si>
    <t>(91+32,86+11,78+71,76+27,234+18,88)</t>
  </si>
  <si>
    <t>C-167101102-0</t>
  </si>
  <si>
    <t>NAKLADANI VYKOPKU HOR 1-4 PRES 100M3</t>
  </si>
  <si>
    <t>C-162201101-0</t>
  </si>
  <si>
    <t>VODOROVNE PREM VYKOPKU DO 20M TR 1-4</t>
  </si>
  <si>
    <t>C-162701105-0</t>
  </si>
  <si>
    <t>VODOROVNE PREM VYKOPKU DO 10000M 1-4</t>
  </si>
  <si>
    <t>C-162701109-0</t>
  </si>
  <si>
    <t>PRIPL ZKD 1KM VOD PREM VYKOPKU TR 1-4</t>
  </si>
  <si>
    <t>(91+32,86+11,78+71,76+27,234+18,88)*20</t>
  </si>
  <si>
    <t>C-171201203-0</t>
  </si>
  <si>
    <t>SKLADKOVNE ZEMIN A SYPANIN</t>
  </si>
  <si>
    <t>C-171201201-0</t>
  </si>
  <si>
    <t>ULOZENI SYPANINY NA SKLADKU</t>
  </si>
  <si>
    <t>C-181301101-0</t>
  </si>
  <si>
    <t>ROZPR ORNICE ROVINA 500M2 TL 10CM -  - VEGETAČNÍ PLOCHA - ŠTĚRKOVÝ TRÁVNÍK</t>
  </si>
  <si>
    <t>H-10370310-1</t>
  </si>
  <si>
    <t>SUBSTRAT ZAHRADNICKY A PRO VYSEV 70L  - VEGETAČNÍ PLOCHA - ŠTĚRKOVÝ TRÁVNÍK</t>
  </si>
  <si>
    <t>48*0,08</t>
  </si>
  <si>
    <t>C-183405211-0</t>
  </si>
  <si>
    <t>VYSEV TRAVNIKU HYDROOSEVEM NA ORNICI  - VEGETAČNÍ PLOCHA - ŠTĚRKOVÝ TRÁVNÍK</t>
  </si>
  <si>
    <t>C-183403153-0</t>
  </si>
  <si>
    <t>OBDEL PUDY ROVINA HRABANIM  - VEGETAČNÍ PLOCHA - ŠTĚRKOVÝ TRÁVNÍK</t>
  </si>
  <si>
    <t>C-183403161-0</t>
  </si>
  <si>
    <t>OBDEL PUDY ROVINA VALENIM  - VEGETAČNÍ PLOCHA - ŠTĚRKOVÝ TRÁVNÍK</t>
  </si>
  <si>
    <t>oddíl 5</t>
  </si>
  <si>
    <t>Komunikace:</t>
  </si>
  <si>
    <t>C-564261111-0</t>
  </si>
  <si>
    <t>PODKLAD ZE STERKOPISKU TL 20CM - 16/32  - žulová dlažba - pojízdná</t>
  </si>
  <si>
    <t>PODKLAD ZE STERKOPISKU TL 20CM - 8/16  - žulová dlažba - pojízdná</t>
  </si>
  <si>
    <t>C-564251111-0</t>
  </si>
  <si>
    <t>PODKLAD ZE STERKOPISKU TL 15CM - 8/16 - betonová dlažba - pochozí</t>
  </si>
  <si>
    <t>C-564221111-0</t>
  </si>
  <si>
    <t>PODKLAD ZE STERKOPISKU TL 8CM - 4/8 - betonová dlažba - pochozí</t>
  </si>
  <si>
    <t xml:space="preserve">PODKLAD ZE STERKOPISKU TL 15CM - 8/16 - žulová dlažba pochozí </t>
  </si>
  <si>
    <t xml:space="preserve">PODKLAD ZE STERKOPISKU TL 8CM - 4/8 - žulová dlažba pochozí </t>
  </si>
  <si>
    <t>PODKLAD ZE STERKOPISKU TL 20CM - 16/32 - betonová dlažba pojezdová</t>
  </si>
  <si>
    <t>PODKLAD ZE STERKOPISKU TL 20CM - 8/16 - betonová dlažba pojezdová</t>
  </si>
  <si>
    <t>C-564201111-0</t>
  </si>
  <si>
    <t>PODKLAD ZE STERKOPISKU TL 4CM - 4/8 - betonová dlažba pojezdová</t>
  </si>
  <si>
    <t>PODKLAD ZE STERKOPISKU TL 15CM - 8/16 - PARKOVACÍ STÁNÍ - ZATRAVŇOVACÍ TVÁRNICE – celkem šest parkovacích míst</t>
  </si>
  <si>
    <t>PODKLAD ZE STERKOPISKU TL 8CM - 4/8 - PARKOVACÍ STÁNÍ - ZATRAVŇOVACÍ TVÁRNICE – celkem šest parkovacích míst</t>
  </si>
  <si>
    <t>PODKLAD ZE STERKOPISKU TL 15CM - 8/16 - VEGETAČNÍ PLOCHA - ŠTĚRKOVÝ TRÁVNÍK</t>
  </si>
  <si>
    <t>PODKLAD ZE STERKOPISKU TL 8CM - 4/8 - VEGETAČNÍ PLOCHA - ŠTĚRKOVÝ TRÁVNÍK</t>
  </si>
  <si>
    <t>C-591211111-0</t>
  </si>
  <si>
    <t>KLAD DLAZ KOST KAMEN DROB KAM TEZ 5CM  - žulová dlažba - pojízdná</t>
  </si>
  <si>
    <t>C-596811022-0</t>
  </si>
  <si>
    <t>KLAD DLAZ PESI VELKOPL 500M2 TL 10CM - betonová dlažba - pochoz</t>
  </si>
  <si>
    <t xml:space="preserve">KLAD DLAZ KOST KAMEN DROB KAM TEZ 5CM - žulová dlažba pochozí </t>
  </si>
  <si>
    <t>C-596911232-0</t>
  </si>
  <si>
    <t>KLAD DLAZ BET KOM ZAMK 8CM C 300M2 - betonová dlažba pojezdová</t>
  </si>
  <si>
    <t>KLAD DLAZ KOST KAMEN DROB KAM TEZ 5CM - PARKOVACÍ STÁNÍ - ZATRAVŇOVACÍ TVÁRNICE – celkem šest parkovacích míst - SPÁRY 30 mm BUDOU VYSYPÁNY HUMUSOVOU ZEMINOU SE ŠTĚRKEM FRAKCE 4/8 mm</t>
  </si>
  <si>
    <t>H-58380193-1</t>
  </si>
  <si>
    <t>KOSTKY DLAZ ZUL REZ SEDE 8x8 V 8CM  - žulová dlažba - pojízdná</t>
  </si>
  <si>
    <t>175*1,05</t>
  </si>
  <si>
    <t>H-59246411-1</t>
  </si>
  <si>
    <t>DLAZBA BETONOVA 100/200 V 8CM PRIR - betonová dlažba - pochozí</t>
  </si>
  <si>
    <t>106*1,05</t>
  </si>
  <si>
    <t>KOSTKY DLAZ ZUL REZ SEDE 8x8 V 8CM - žulová dlažba pochozí</t>
  </si>
  <si>
    <t>38*1,05</t>
  </si>
  <si>
    <t>KOSTKY DLAZ ZUL REZ SEDE 8x8 V 8CM - betonová dlažba pojezdová</t>
  </si>
  <si>
    <t>138*1,05</t>
  </si>
  <si>
    <t>DLAZBA BETONOVA 100/200 V 8CM PRIR - PARKOVACÍ STÁNÍ</t>
  </si>
  <si>
    <t>80,1*1,05</t>
  </si>
  <si>
    <t>KOMUNIKACE CELKEM</t>
  </si>
  <si>
    <t>oddíl 9</t>
  </si>
  <si>
    <t>Ostatní konstrukce a práce:</t>
  </si>
  <si>
    <t>C-900939052-0</t>
  </si>
  <si>
    <t xml:space="preserve">HZS ODPOVEDNY GEODET - ODHADOVANÁ VÝMĚRA - Stavba bude vytyčena ze souřadnicové polohopisní sítě S-JTSK autorizovaným geodetem. Současně bude provedeno napojení na výškový systém Bpv. Před započetím výstavby bude zpracován podrobný vytyčovací plán objektu na základě podkladů ve zpracované projektové dokumentaci. Podkladem pro zpracování projektové dokumentace je referenční polohový systém S-JTSK a výškový systém Bpv. </t>
  </si>
  <si>
    <t>HOD</t>
  </si>
  <si>
    <t>C-900913041-0</t>
  </si>
  <si>
    <t>HZS PRACE ZEDNICKE OPRAV A UDRZBY - Před zahájením stavebních prací je nutné provést stavební sondáž podloží. V případě, že stávající podložní vrstvy budou shledány v dobrém technickém stavu, předpokládá se pouze výměna finálního pochozího/pojezdového materiálu - výkaz výměr ale předpokládá souvrství nové, bude hodnoceno a kalkulováno po provedení sond</t>
  </si>
  <si>
    <t>2*10</t>
  </si>
  <si>
    <t>HZS PRACE ZEDNICKE OPRAV A UDRZBY - V rámci navrhnutých úprav je třeba revitalizovat zásobník plynu tak, aby byl jeho celkový objem přesunut pod úroveň terénu - předpokládaná výměra</t>
  </si>
  <si>
    <t>2*10*8</t>
  </si>
  <si>
    <t>C-916563211-0</t>
  </si>
  <si>
    <t>OSAZ OBRUB SIL BET +OPERA DO BET STOJ - předběžná výměra, dělění určí projektant /jedná se o mtz žulových obrub</t>
  </si>
  <si>
    <t>(13,7+13,7+2,4+2,4+2,6+7,2+10,3+8,7+9,8+9,8+5+1,5+7,9+60+6,5+16,2)</t>
  </si>
  <si>
    <t>H-58380303-1</t>
  </si>
  <si>
    <t>OBRUBNIKY CHOD ZUL PRIME OP1 32x24 - předběžná výměra, dělění určí projektant</t>
  </si>
  <si>
    <t>(13,7+13,7+2,4+2,4+2,6+7,2+10,3+8,7+9,8+9,8+5+1,5+7,9+60+6,5+16,2)*1,1</t>
  </si>
  <si>
    <t xml:space="preserve">ATYP BET KCE -1M3 TVARY NEPRAV C16/20 - z architektonického hlediska nebudou u betonové dlažby provedeny standardní betonové obrubníky, ale místo obrubníku bude proveden betonový "základe", na který bude místo obrubníku použita dlažba, jako na celé ploše - předběžná výměra, dělení určí architekt </t>
  </si>
  <si>
    <t>0,3*0,2*(12,3+14+15,1+23+1,5+11,8+2,2+13,4+3,1)</t>
  </si>
  <si>
    <t>OSTATNÍ KONSTRUKCE A PRÁCE CELKEM</t>
  </si>
  <si>
    <t>oddíl 99</t>
  </si>
  <si>
    <t>Přesun hmot:</t>
  </si>
  <si>
    <t>C-998223011-0</t>
  </si>
  <si>
    <t>PRESUN HMOT POZEM KOMUN KRYT DLAZDENY</t>
  </si>
  <si>
    <t>T</t>
  </si>
  <si>
    <t>PŘESUN HMOT CELKEM</t>
  </si>
  <si>
    <t>oddíl 766</t>
  </si>
  <si>
    <t>Konstrukce truhlářské:</t>
  </si>
  <si>
    <t>M1</t>
  </si>
  <si>
    <t>DŘEVĚNÁ LAVICE  DŘEVĚNÁ DUBOVÁ LAVICE - ošetřena povrchovýchm transparentním olejem  ROZMĚRY 1 600 x 400 x výška 400 mm  VŠECHNY HRANY ZKOSENY 15 mm</t>
  </si>
  <si>
    <t>KPL</t>
  </si>
  <si>
    <t>KONSTRUKCE TRUHLÁŘSKÉ CELKEM</t>
  </si>
  <si>
    <t>OCELOVÉ ZÁBRADLÍ  KONSTRUKCE OCELOVÁ KULATINA PRŮMĚRU 60 mm, KONSTRUKCE ŽÁROVĚ POZINKOVÁNA, POVRCHOVÁ BARVA KOVÁŘSKÁ ČERŇ  PŮDORYSNÁ OSOVÁ VZDÁLENOST 1 500 mm  STŘEDNÍ VÝZTUHA KULATINA PRŮMĚRU 40 mm  KOTVENÍ NA CHEMICKOU KOTVU POMOCÍ ROZNÁŠECÍCH PROFILŮ  PŘEDPOKLAD OSAZENÍ NA ŽELEZOBETONOVOU PATKU V NEZÁMRZNÉ HLOUBCE</t>
  </si>
  <si>
    <t>LITINOVÝ POKLOP - celkem 2 ks  ČTVERCOVÁ MŘÍŽ S RÁMEM A POKLOPEM  ROZMĚR 300 x 300 mm, HMOTNOST CCA 15 kg  PERFORACE ČTVEREC - VELIKOST OKA 30 x 30 mm  BARVA - KOVÁŘSKÁ ČERŇ</t>
  </si>
  <si>
    <t>Komunikace</t>
  </si>
  <si>
    <t>Ostatní konstrukce a práce</t>
  </si>
  <si>
    <t>Přesun hmot</t>
  </si>
  <si>
    <t>Konstrukce truhlářské</t>
  </si>
  <si>
    <t>SO-02</t>
  </si>
  <si>
    <t>Zpevněné plochy</t>
  </si>
  <si>
    <t>Cenová úroveň : 2022/I</t>
  </si>
  <si>
    <t>Objekt : SO-01 - Revitalizace budovy Společenský dům</t>
  </si>
  <si>
    <t>C-139211101-0</t>
  </si>
  <si>
    <t>VYKOPAVKY V UZAVR PROSTORACH TR 3 - protor strojovny</t>
  </si>
  <si>
    <t>CS RONET 2022 01</t>
  </si>
  <si>
    <t>7,02*4,09*0,15</t>
  </si>
  <si>
    <t>C-132311000-0</t>
  </si>
  <si>
    <t>RUCNI HLOUBENI RYH HORNINA TR 4 - dešťová přípojka (odhadovaná výměra)</t>
  </si>
  <si>
    <t>16*1,2*1,2</t>
  </si>
  <si>
    <t>C-132311009-0</t>
  </si>
  <si>
    <t>PRIPL ZA LEPIVOST HL RYH TR 4 RUCNI - dešťová přípojka (odhadovaná výměra)</t>
  </si>
  <si>
    <t>Y-170-9</t>
  </si>
  <si>
    <t>OBSYPY A ZASYPY POTRUBI - dešťová přípojka (odhadovaná výměra)</t>
  </si>
  <si>
    <t>C-120211100-0</t>
  </si>
  <si>
    <t>ODKOPANI ZDIVA V HORNINE TR 3 RUCNI - pro sanace kolem objketu - k postupu A</t>
  </si>
  <si>
    <t>1,2*0,4*(26,253+13,3+8,618+2,131+2,82+1,909+3,621+6,436+3,44+4,37+3,44+2,99+11,61+2,04+7,52+9,82+7,52+11,341)</t>
  </si>
  <si>
    <t>C-120211109-0</t>
  </si>
  <si>
    <t>PRIPL ZA LEPIVOST ODKOP ZDI TR 3 RUC - pro sanace kolem objketu - k postupu A</t>
  </si>
  <si>
    <t>Y-170-6</t>
  </si>
  <si>
    <t>OBSYPY A ZASYPY OBJEKTU - pro sanace kolem objketu - k postupu A</t>
  </si>
  <si>
    <t>C-214971100-0</t>
  </si>
  <si>
    <t>ZRIZ PODKL VRSTVY Z GEOTEX V ROVINE - ochrana pod lešením</t>
  </si>
  <si>
    <t>(2*26,1)+(2*17,3)+(2*14,7)+(6,138*2,131)+(3,3*1,8)+(0,519*2)+(5,44*2)+(6,37*2)+(3,3*2)+(2,85*2)+(11,61*2)+(3,89*2)+(7,38*2)+(11,82*2)+(7,33*2)+(11,33*2)</t>
  </si>
  <si>
    <t>H-67393223-1</t>
  </si>
  <si>
    <t>GEOTEXTILIE NETK GEONETEX S 300g/m2 - ochrana pod lešením</t>
  </si>
  <si>
    <t>1,05*((2*26,1)+(2*17,3)+(2*14,7)+(6,138*2,131)+(3,3*1,8)+(0,519*2)+(5,44*2)+(6,37*2)+(3,3*2)+(2,85*2)+(11,61*2)+(3,89*2)+(7,38*2)+(11,82*2)+(7,33*2)+(11,33*2))</t>
  </si>
  <si>
    <t>oddíl 3</t>
  </si>
  <si>
    <t>Svislé konstrukce:</t>
  </si>
  <si>
    <t>C-310238211-0</t>
  </si>
  <si>
    <t>ZAZDIVKA OTV 1M2 ZDIVO CI MVC - dozdívka nad překlady po usazení překladů - X2</t>
  </si>
  <si>
    <t>(2*0,15*0,5)+(2,25+0,15*0,5)</t>
  </si>
  <si>
    <t>C-349231811-0</t>
  </si>
  <si>
    <t>PRIZDIVKA OSTENI S OZUBEM CI TL 15CM - X2</t>
  </si>
  <si>
    <t>2*(3,4*0,5)+2*(2,6*0,5)</t>
  </si>
  <si>
    <t>C-389384243-0</t>
  </si>
  <si>
    <t>ATYP BET KCE -0,1M3 TVARY NEPR C16/20 - MRAZUVZDORNÁ BETONOVÁ MAZANINA_x000D_
VYSPÁDOVÁNA POD 3% OD VSTUPNÍCH_x000D_
DVEŘÍ, MIN. TL. 70 mm - X2</t>
  </si>
  <si>
    <t>0,433*0,1*1,6</t>
  </si>
  <si>
    <t>ZAZDIVKA OTV 1M2 ZDIVO CI MVC -X7</t>
  </si>
  <si>
    <t>2*(0,35*0,9*0,55)</t>
  </si>
  <si>
    <t>ZAZDIVKA OTV 1M2 ZDIVO CI MVC - dozdívka nad překlady po usazení překladů - X10</t>
  </si>
  <si>
    <t>0,15*1*0,4</t>
  </si>
  <si>
    <t>ZAZDIVKA OTV 1M2 ZDIVO CI MVC - dozdívka nad překlady po usazení překladů - X9</t>
  </si>
  <si>
    <t>0,15*1,25*0,4</t>
  </si>
  <si>
    <t>C-389384324-0</t>
  </si>
  <si>
    <t>ATYP BET KCE -1M3 TVARY LOMENE C20/25 - BETONOVÝ ZÁKLAD PRO UKOTVENÍ OCELOVÉHO SCHODIŠTĚ._x000D_
ROZMĚR ZÁKLADU 300 x 1000 mm, VÝŠKA 750 mm,_x000D_
SPODNÍ HRANA OSAZENA V NEZÁMRZNÉ VÝŠCE_x000D_
CELKEM 2 x</t>
  </si>
  <si>
    <t>2*(0,3*1*0,75)</t>
  </si>
  <si>
    <t>ATYP BET KCE -1M3 TVARY LOMENE C20/25 - BETONOVÝ ZÁKLAD PRO UKOTVENÍ EXTER. JEDNOTEK VZT - Z8_x000D_
450 x 450 mm ULOŽENÍ DO NEZÁMRZNÉ HLOUBKY min. 800 mm_x000D_
CELKEM 2 x</t>
  </si>
  <si>
    <t>2*(0,45*0,45*0,8)</t>
  </si>
  <si>
    <t>C-319232112-0</t>
  </si>
  <si>
    <t>SANACE ZDIVA CIH P INJEKTAZI S -30CM - 1.PP - vodorovná</t>
  </si>
  <si>
    <t>3,7+3,7+0,45+1</t>
  </si>
  <si>
    <t>C-319232113-0</t>
  </si>
  <si>
    <t>SANACE ZDIVA CIH P INJEKTAZI S -40CM - 1.PP - vodorovná</t>
  </si>
  <si>
    <t>0,6+5,34+8,77+2,17+2,8</t>
  </si>
  <si>
    <t>C-319232114-0</t>
  </si>
  <si>
    <t>SANACE ZDIVA CIH P INJEKTAZI S -50CM - 1.PP - vodorovná</t>
  </si>
  <si>
    <t>3,512+2,058+0,95+0,4+1,75+10,43+2,3</t>
  </si>
  <si>
    <t>SANACE ZDIVA CIH P INJEKTAZI S -30CM - 1.NP - vodorovná</t>
  </si>
  <si>
    <t>0,692+0,5+2,28+2,67+1,8+1,5+2,18+1,695+2,955+7,65</t>
  </si>
  <si>
    <t>SANACE ZDIVA CIH P INJEKTAZI S -50CM - 1.NP - vodorovná</t>
  </si>
  <si>
    <t>17,275+5,82+0,69+10,642+4,86</t>
  </si>
  <si>
    <t>C-319232115-0</t>
  </si>
  <si>
    <t>SANACE ZDIVA CIH P INJEKTAZI S -60CM - 1.NP - vodorovná</t>
  </si>
  <si>
    <t>1,57+5,47+1,37</t>
  </si>
  <si>
    <t>C-319232116-0</t>
  </si>
  <si>
    <t>SANACE ZDIVA CIH P INJEKTAZI S -75CM - vodorovná</t>
  </si>
  <si>
    <t>C-317167317-0</t>
  </si>
  <si>
    <t>PREKLAD PTH NOSNY VYSOKY 23,8x7x175 - P01</t>
  </si>
  <si>
    <t>KS</t>
  </si>
  <si>
    <t>PREKLAD PTH NOSNY VYSOKY 23,8x7x175 - P02</t>
  </si>
  <si>
    <t>C-317167312-0</t>
  </si>
  <si>
    <t>PREKLAD PTH NOSNY VYSOKY 23,8x7x125 - P03</t>
  </si>
  <si>
    <t>C-317167315-0</t>
  </si>
  <si>
    <t>PREKLAD PTH NOSNY VYSOKY 23,8x7x150 - P05</t>
  </si>
  <si>
    <t>PREKLAD PTH NOSNY VYSOKY 23,8x7x125 - P06</t>
  </si>
  <si>
    <t>PREKLAD PTH NOSNY VYSOKY 23,8x7x125 - P07</t>
  </si>
  <si>
    <t>C-317167310-0</t>
  </si>
  <si>
    <t>PREKLAD PTH NOSNY VYSOKY 23,8x7x100 - P08</t>
  </si>
  <si>
    <t>C-346244381-0</t>
  </si>
  <si>
    <t>PLENTOVANI VAL NOSNIKU CIHLAMI V 20CM - P04</t>
  </si>
  <si>
    <t>(10,5*2*0,14)</t>
  </si>
  <si>
    <t>SVISLÉ KONSTRUKCE CELKEM</t>
  </si>
  <si>
    <t>C-413351221-0</t>
  </si>
  <si>
    <t>PODPER KONSTR NOSNIK -4M -60kPa ZRIZ - X2</t>
  </si>
  <si>
    <t>(1,6*0,5)+(2,25*0,5)</t>
  </si>
  <si>
    <t>C-413351222-0</t>
  </si>
  <si>
    <t>PODPER KONSTR NOSNIK -4M -60kPa ODSTR - X2</t>
  </si>
  <si>
    <t>C-413941123-0</t>
  </si>
  <si>
    <t>OSAZ OCEL VALC NOSNIKU STROPU C 14-22 - P04</t>
  </si>
  <si>
    <t>H-13388235-1</t>
  </si>
  <si>
    <t>NOSNIKY OCEL PROF HE-A 11375 HEA 140 - P04</t>
  </si>
  <si>
    <t>3*3,5</t>
  </si>
  <si>
    <t>C-591241111-0</t>
  </si>
  <si>
    <t>KLAD DLAZ KOST KAMEN DROB DO MC 5CM - schodiště DET 11</t>
  </si>
  <si>
    <t>(3,5*6,7)</t>
  </si>
  <si>
    <t>H-58380191-1</t>
  </si>
  <si>
    <t>KOSTKY DLAZ ZUL REZ SEDE 6x6 V 4CM - schodiště DET 11</t>
  </si>
  <si>
    <t>(3,5*6,7)*1,05</t>
  </si>
  <si>
    <t>oddíl 61</t>
  </si>
  <si>
    <t>Úpravy povrchů vnitřní:</t>
  </si>
  <si>
    <t>C-612409991-0</t>
  </si>
  <si>
    <t>ZACIST VNI OMITEK KOLEM OKEN APOD MVC</t>
  </si>
  <si>
    <t>7,4+6,2+9,64+9,64+8,16+8,16+9,14+9,14+4,86+4,86+2,9+2,9+4,74+6,6+2,82+2,82+2,82+2,82+3+3+5,52+5,52+5,52+5,14+6,48+6,62+5,84+7,8+4,94+6,31+5,8+4,94+4,94+4,94</t>
  </si>
  <si>
    <t>C-612476111-0</t>
  </si>
  <si>
    <t>POSTRIK VNI SANAC - sanační postup D</t>
  </si>
  <si>
    <t>1,6*(3,47+4,85+4,86+1,83+0,61+0,45+0,3)+2,1*(1,48+3,52+3,12+0,931+2,01+0,34+2,01+0,85+2,01+0,411+2,07+0,93+0,61)</t>
  </si>
  <si>
    <t>C-612421871-0</t>
  </si>
  <si>
    <t>OMIT VNI STEN CISTE VAP SANAC STUKOVE - sanační postup D</t>
  </si>
  <si>
    <t>C-612422892-0</t>
  </si>
  <si>
    <t>PRIPL ZKD 10MM JADRA OM CISTE VAP SAN - předpokládaná výměra - sanační postup D</t>
  </si>
  <si>
    <t>4*(1,6*(3,47+4,85+4,86+1,83+0,61+0,45+0,3)+2,1*(1,48+3,52+3,12+0,931+2,01+0,34+2,01+0,85+2,01+0,411+2,07+0,93+0,61))</t>
  </si>
  <si>
    <t>POSTRIK VNI SANAC  - 1.PP - sanační postup C</t>
  </si>
  <si>
    <t>(2,75*1)+(1,82*1,8)+(4,38*1,8)+(4,14*1,8)+(4,94*1,8)+(0,55*1,8)+(2,25*0,5)+(7,08*0,5)+(3,25*1)+(1,3*1)+(0,7*1)*(0,95*1)+(0,2*1)+(0,2*1)+(0,45*1)+(0,152*1)+(0,65*1)+(3,39*1)+(3,05*1)</t>
  </si>
  <si>
    <t>OMIT VNI STEN CISTE VAP SANAC STUKOVE - -	porézní hydrofilní jádrová omítka s inteligentním plnivem s aktivními soli jímajícími póry - -	hydrofobizovaná sanační štuková omítka  - 1.PP - sanační postup C</t>
  </si>
  <si>
    <t>PRIPL ZKD 10MM JADRA OM CISTE VAP SAN - předpokládaná výměra - -	porézní hydrofilní jádrová omítka s inteligentním plnivem s aktivními soli jímajícími póry - -	hydrofobizovaná sanační štuková omítka  - 1.PP - sanační postup C</t>
  </si>
  <si>
    <t>4*((2,75*1)+(1,82*1,8)+(4,38*1,8)+(4,14*1,8)+(4,94*1,8)+(0,55*1,8)+(2,25*0,5)+(7,08*0,5)+(3,25*1)+(1,3*1)+(0,7*1)*(0,95*1)+(0,2*1)+(0,2*1)+(0,45*1)+(0,152*1)+(0,65*1)+(3,39*1)+(3,05*1))</t>
  </si>
  <si>
    <t>POSTRIK VNI SANAC  - 1.NP - sanační postup C</t>
  </si>
  <si>
    <t>(3,65*0,75)+(0,23*0,75)+(1,5*0,75)+(0,23*0,75)+(3,65*1,5)+(1,05*0,75)+(1,1*0,75)+(0,15*0,75)+(0,195*0,75)+(0,9*0,75)+(0,195*0,75)+(0,2*0,75)+(0,805*0,75)+(1,186*0,75)+(7,35*1)+(2,396*1)+(7,35*1)+(0,5*1)+(0,4*1)+(3,05*1,5)+(0,2*1,5)+(1,37*1,5)+(1,6*1,5)+(1,37*1,5)+(1,5*1,5)</t>
  </si>
  <si>
    <t>OMIT VNI STEN CISTE VAP SANAC STUKOVE - -	porézní hydrofilní jádrová omítka s inteligentním plnivem s aktivními soli jímajícími póry - -	hydrofobizovaná sanační štuková omítka  - 1.NP - sanační postup C</t>
  </si>
  <si>
    <t>PRIPL ZKD 10MM JADRA OM CISTE VAP SAN - -	porézní hydrofilní jádrová omítka s inteligentním plnivem s aktivními soli jímajícími póry - -	hydrofobizovaná sanační štuková omítka  - 1.NP- sanační postup C</t>
  </si>
  <si>
    <t>4*((3,65*0,75)+(0,23*0,75)+(1,5*0,75)+(0,23*0,75)+(3,65*1,5)+(1,05*0,75)+(1,1*0,75)+(0,15*0,75)+(0,195*0,75)+(0,9*0,75)+(0,195*0,75)+(0,2*0,75)+(0,805*0,75)+(1,186*0,75)+(7,35*1)+(2,396*1)+(7,35*1)+(0,5*1)+(0,4*1)+(3,05*1,5)+(0,2*1,5)+(1,37*1,5)+(1,6*1,5)+(1,37*1,5)+(1,5*1,5))</t>
  </si>
  <si>
    <t>C-622401961-R</t>
  </si>
  <si>
    <t>Mineralizace s hloubkovým ochranným účinkem 0,15 kg/m2 - soklová část ve výkopu - pro sanace kolem objketu - k postupu B</t>
  </si>
  <si>
    <t>(2,75*0,4)+(1,82*0,4)+(4,38*0,4)+(4,09*0,4)+(4,94*0,4)+(0,55*0,4)+(2,25*0,4)+(10,38*0,4)+(1,25*0,4)+(0,7*0,4)+(0,95*0,4)+(0,45*0,45)+(0,155*0,4)+(0,65*0,4)+(3,44*0,4)+(3,05*0,4)+(0,4*0,4)+(7,35*0,4)+(2,396*0,4)+(7,35*0,4)+(0,5*0,4)+(3,05*0,5)+(0,2*0,5)+(1,37*0,5)+(1,6*0,5)+(1,37*0,5)</t>
  </si>
  <si>
    <t>C-612471616-R</t>
  </si>
  <si>
    <t>VYROV OMIT VNI STEN - - vyrovnání podkladu svislé zdi těsnící maltou s vysokou odolností vůči síranům - k postupu B</t>
  </si>
  <si>
    <t>C-611481321-0</t>
  </si>
  <si>
    <t>POTAZENI SCHOD NOSNIKU RABIC PLETIVEM - P04</t>
  </si>
  <si>
    <t>ÚPRAVY POVRCHŮ VNITŘNÍ CELKEM</t>
  </si>
  <si>
    <t>oddíl 62</t>
  </si>
  <si>
    <t>Úpravy povrchů vnější:</t>
  </si>
  <si>
    <t>C-620991121-0</t>
  </si>
  <si>
    <t>ZAKRYVANI OKENNICH OTVORU Z LESENI</t>
  </si>
  <si>
    <t>(2,1*1,6)+(1,5*1,6)+(1,5*3,2)+(1,5*3,2)+(2,35*1,73)+(2,35*1,73)+(1,35*3,22)+(1,35*3,2)+(1,35*3,2)+(1,18*1,25)+(1,18*1,25)+(0,9*0,55)+(0,9*0,55)+(0,92*1,45)+(1,65*1,65)+(0,6*0,81)+(0,6*0,81)+(0,6*0,81)+(0,6*0,81)+(1*0,5)+(1*0,5)+(1,2*1,56)+(1,2*1,56)+(1,2*1,56)+(0,94*2,1)+(2,4*2,04)+(1,4*2,61)+(1,65*2,1)+(1,16*3,32)+(0,9*2,02)+(1,29*2,51)+(1,5*2,15)+(0,9*2,02)+(0,9*2,02)+(0,9*2,02)</t>
  </si>
  <si>
    <t>C-622422211-0</t>
  </si>
  <si>
    <t>OPRAVA FASADY MVC CLEN 1-2 HLAD -20% - přepokládaná položka - oprava po demontáží zateplení</t>
  </si>
  <si>
    <t>(11,61*6,104)+(2,838*8,056)+(3,759*14,59)+(13,28*6,392)+(5,845*9,93)+(2,6*4,21)+(2,131*4,21)+(2,82*1,605)+(1,759*1,065)+(3,482*1,065)+(13,52*6,709)+(3,35*4,983)+(3,35*4,983)+(4,09*4,983)+(11,65*7,729)+(2,749*8,041)+(1,89*7,732)+(7,37*5,378)+(4,797*9,78)+(3,237*6,118)+(7,28*4,801)+(11,797*6)-(2,1*1,6)-(1,5*1,6)-(1,5*3,2)-(1,5*3,2)-(2,35*1,73)-(2,35*1,73)-(1,35*3,22)-(1,35*3,2)-(1,35*3,2)-(1,18*1,25)-(1,18*1,25)-(0,9*0,55)-(0,9*0,55)-(0,92*1,45)-(1,65*1,65)-(0,6*0,81)-(0,6*0,81)-(0,6*0,81)-(0,6*0,81)-(1*0,5)-(1*0,5)-(1,2*1,56)-(1,2*1,56)-(1,2*1,56)-(0,94*2,1)-(2,4*2,04)-(1,4*2,61)-(1,65*2,1)-(1,16*3,32)-(0,9*2,02)-(1,29*2,51)-(1,5*2,15)-(0,9*2,02)-(0,9*2,02)-(0,9*2,02)</t>
  </si>
  <si>
    <t>C-622402152-0</t>
  </si>
  <si>
    <t>ZAROVNAV PODHOZ POD OMIT STEN VNE MC - soklová část ve výkopu - pro sanace kolem objketu - k postupu A</t>
  </si>
  <si>
    <t>(0,8+0,352+0,2)*(26,253+13,3+8,618+2,131+2,82+1,909+3,621+6,436+3,44+4,37+3,44+2,99+11,61+2,04+7,52+9,82+7,52+11,341)</t>
  </si>
  <si>
    <t>C-622451311-0</t>
  </si>
  <si>
    <t>OMIT VNE STEN SMS CEM RUC HLAD 18MM - soklová část ve výkopu - pro sanace kolem objketu - k postupu A</t>
  </si>
  <si>
    <t>C-622451319-0</t>
  </si>
  <si>
    <t>PRIPL ZKD 10MM TL JADRA SMS RUCNI - soklová část ve výkopu - pro sanace kolem objketu - k postupu A</t>
  </si>
  <si>
    <t>3*((0,8+0,352+0,2)*(26,253+13,3+8,618+2,131+2,82+1,909+3,621+6,436+3,44+4,37+3,44+2,99+11,61+2,04+7,52+9,82+7,52+11,341))</t>
  </si>
  <si>
    <t>C-622401924-0</t>
  </si>
  <si>
    <t>PRIPL ZA SOKL VNE OMITEK STEN - soklová část ve výkopu - pro sanace kolem objketu - k postupu A</t>
  </si>
  <si>
    <t>Mineralizace s hloubkovým ochranným účinkem 0,15 kg/m2 - soklová část ve výkopu - pro sanace kolem objketu - k postupu A</t>
  </si>
  <si>
    <t>R-01</t>
  </si>
  <si>
    <t>V případě předsazeného vnějšího základu provedení izolačního fabionu těsnící maltou s vysokou odolností vůči síranům - předběžná výměra, bude upřesněno po odhalení základů - pro sanace kolem objketu - k postupu A</t>
  </si>
  <si>
    <t>(26,253+13,3+8,618+2,131+2,82+1,909+3,621+6,436+3,44+4,37+3,44+2,99+11,61+2,04+7,52+9,82+7,52+11,341)</t>
  </si>
  <si>
    <t>R-02</t>
  </si>
  <si>
    <t>Dvousložkový flexibilní polymerní silnovrstvý nátěr neobsahující rozpouštědla zušlechtěný plasty - kombinuje vlastnosti minerální stěrky MDS a izolace na bázi živice, určená pro silnovrstvé stavební izolace  - pro sanace kolem objketu - k postupu A</t>
  </si>
  <si>
    <t>O-62290-0</t>
  </si>
  <si>
    <t>OCISTENI SVISLYCH PLOCH ZDIVA A RIMS - pro sanace kolem objketu - k postupu A</t>
  </si>
  <si>
    <t>OCISTENI SVISLYCH PLOCH ZDIVA A RIMS - 1.PP - sanační postup D</t>
  </si>
  <si>
    <t>OCISTENI SVISLYCH PLOCH ZDIVA A RIMS - 1.PP - sanační postup C</t>
  </si>
  <si>
    <t>OCISTENI SVISLYCH PLOCH ZDIVA A RIMS - 1. NP - sanační postup C</t>
  </si>
  <si>
    <t>C-622903110-0</t>
  </si>
  <si>
    <t>UMYTI OMITEK TLAKOVOU VODOU SLOZ 1-2 - S1</t>
  </si>
  <si>
    <t>(11,5*5,8)+(11,61*5,8)+(8,056*3,05)+(14,96*3,6)+(6,457*13,237)+(5,76*5,86)+(2,611*4,31)+(1,98*4,31)+(1,605*3,65)+(5,85*6,58)</t>
  </si>
  <si>
    <t>C-620601212-0</t>
  </si>
  <si>
    <t>MTZ ZATEPL VNE STEN ROV POLYST -16CM - S1</t>
  </si>
  <si>
    <t>H-28375955-1</t>
  </si>
  <si>
    <t>DESKY POLYST EPS 100 F BILE TL 15CM - S1</t>
  </si>
  <si>
    <t>((11,5*5,8)+(11,61*5,8)+(8,056*3,05)+(14,96*3,6)+(6,457*13,237)+(5,76*5,86)+(2,611*4,31)+(1,98*4,31)+(1,605*3,65)+(5,85*6,58))*1,05</t>
  </si>
  <si>
    <t>C-620471811-0</t>
  </si>
  <si>
    <t>NATER PENETRACNI VNE OMIT SLOZ 1-4 1x - S1</t>
  </si>
  <si>
    <t>C-622471513-1</t>
  </si>
  <si>
    <t>OMIT VNE STEN DEKOR SILIKON ZATIR 1,0 - S1</t>
  </si>
  <si>
    <t>DEKORATIVNÍ TENKOVRSTVÁ SILIKONOVÁ OMÍTKA, VEL. ZRNA 0,5 mm, IMITACE HISTORICKÝCH ŠTUKŮ,PODBARVENÍ LOMENÁ BÍLÁ., TL . SOUVRSTVÍ 6 mm - S1</t>
  </si>
  <si>
    <t>MTZ ZATEPL VNE STEN ROV POLYST -16CM - S2</t>
  </si>
  <si>
    <t>(2,99*7,55)+(2)+(11,65*7,74)+(8,04*2,75)+(7,73*2,04)</t>
  </si>
  <si>
    <t>DESKY POLYST EPS 100 F BILE TL 15CM - S2</t>
  </si>
  <si>
    <t>((2,99*7,55)+(2)+(11,65*7,74)+(8,04*2,75)+(7,73*2,04))*1,05</t>
  </si>
  <si>
    <t>UMYTI OMITEK TLAKOVOU VODOU SLOZ 1-2 - S2</t>
  </si>
  <si>
    <t>NATER PENETRACNI VNE OMIT SLOZ 1-4 1x - S2</t>
  </si>
  <si>
    <t>OMIT VNE STEN DEKOR SILIKON ZATIR 1,0 - S2</t>
  </si>
  <si>
    <t>DEKORATIVNÍ TENKOVRSTVÁ SILIKONOVÁ OMÍTKA, VEL. ZRNA 0,5 mm, - IMITACE HISTORICKÝCH ŠTUKŮ,PODBARVENÍ LOMENÁ BÍLÁ., TL . SOUVRSTVÍ 6 mm - S2</t>
  </si>
  <si>
    <t>C-622494221-1</t>
  </si>
  <si>
    <t>UZAVÍRACÍ NÁTĚR, TRANSPARENTNÍ - S2</t>
  </si>
  <si>
    <t>MTZ ZATEPL VNE STEN ROV POLYST -16CM - S3</t>
  </si>
  <si>
    <t>(5,03*4,37)+(5,03*3,29)+(5,03*3,29)+(5,42*7,37)+(4,79*9,78)+(22,005-1,3)+(4,68*7,28)</t>
  </si>
  <si>
    <t>DESKY POLYST EPS 100 F BILE TL 15CM - S3</t>
  </si>
  <si>
    <t>((5,03*4,37)+(5,03*3,29)+(5,03*3,29)+(5,42*7,37)+(4,79*9,78)+(22,005-1,3)+(4,68*7,28))*1,05</t>
  </si>
  <si>
    <t>UMYTI OMITEK TLAKOVOU VODOU SLOZ 1-2 - S3</t>
  </si>
  <si>
    <t>NATER PENETRACNI VNE OMIT SLOZ 1-4 1x - S3</t>
  </si>
  <si>
    <t>DEKORATIVNÍ TENKOVRSTVÁ SILIKONOVÁ OMÍTKA, VEL. ZRNA 0,5 mm, DRÁŽKOVANÁ ZUBATÝM HLADÍTKEM, ŘEMESLNÁ ÚROVEŇ ZPRACOVÁNÍ,PODBARVENÍ LOMENÁ BÍLÁ - S3</t>
  </si>
  <si>
    <t>UZAVÍRACÍ NÁTĚR TRANSPARENTNÍ - S3</t>
  </si>
  <si>
    <t>ÚPRAVY POVRCHŮ VNĚJŠÍ CELKEM</t>
  </si>
  <si>
    <t>C-631312611-0</t>
  </si>
  <si>
    <t>MAZANINA Z BETONU TL 8CM TR C16/20 - VYROVNÁVACÍ BETONOVÁ VRSTVA TL. 50 mm - S4</t>
  </si>
  <si>
    <t>7,02*4,09*0,05</t>
  </si>
  <si>
    <t>C-631319031-0</t>
  </si>
  <si>
    <t>PRIPL ZA PYTL BETON MAZANIN TR C16/20 - VYROVNÁVACÍ BETONOVÁ VRSTVA TL. 50 mm - S4</t>
  </si>
  <si>
    <t>MAZANINA Z BETONU TL 8CM TR C16/20 - BETONOVÁ MAZANINA TL. 80 mm, VYZTUŽENA KARI SÍTÍ PŘI SPODNÍM LÍCI - S4</t>
  </si>
  <si>
    <t>7,02*4,09*0,08</t>
  </si>
  <si>
    <t>PRIPL ZA PYTL BETON MAZANIN TR C16/20 - BETONOVÁ MAZANINA TL. 80 mm, VYZTUŽENA KARI SÍTÍ PŘI SPODNÍM LÍCI - S4</t>
  </si>
  <si>
    <t>C-631362021-0</t>
  </si>
  <si>
    <t>VYZTUZ MAZANIN STRKPIS SVAR SITE KARI - BETONOVÁ MAZANINA TL. 80 mm, VYZTUŽENA KARI SÍTÍ PŘI SPODNÍM LÍCI - S4</t>
  </si>
  <si>
    <t>7,02*4,09*0,005</t>
  </si>
  <si>
    <t>C-634991146-0</t>
  </si>
  <si>
    <t>OBV DILATACE PASKEM S 10 V 200MM - S4</t>
  </si>
  <si>
    <t>7,02+7,02+4,09+4,09</t>
  </si>
  <si>
    <t>C-900939021-0</t>
  </si>
  <si>
    <t>HZS TECHNIK - mykologický posudek - předběžná výměra</t>
  </si>
  <si>
    <t>10+10</t>
  </si>
  <si>
    <t>HZS TECHNIK - mykologický průzku - předběžná výměra</t>
  </si>
  <si>
    <t>C-952902451-0</t>
  </si>
  <si>
    <t>VYCIST PODLAH TLAK VODOU ZNECIS MIRNE - závěrečný úklid venkovních prostor</t>
  </si>
  <si>
    <t>HZS PRACE ZEDNICKE OPRAV A UDRZBY - V rámci nové kompozice severozápadní fasády je navrženo osazení okna O2 do historicky původní pozice středu štítu stavby. V tomto místě se pravděpodobně nachází stávající překlad s výtvarným reliéfem. Prováděcí práce v těchto partiích musí být prováděny šetrně, reliéf bude odborně sejmut a deponován - X3</t>
  </si>
  <si>
    <t>2*10*2</t>
  </si>
  <si>
    <t>HZS PRACE ZEDNICKE OPRAV A UDRZBYJe navržena demolice stávajících schodišťových stupňů ve dvoře domu  - X5</t>
  </si>
  <si>
    <t>HZS PRACE ZEDNICKE OPRAV A UDRZBY - zapravení prostupů</t>
  </si>
  <si>
    <t>2*30</t>
  </si>
  <si>
    <t>C-952901111-0</t>
  </si>
  <si>
    <t>VYCISTENI BUDOV VYSKY PODLAZI DO 4M</t>
  </si>
  <si>
    <t>410,87+128,14+166,44</t>
  </si>
  <si>
    <t>HZS PRACE ZEDNICKE OPRAV A UDRZBY - BĚHEM PROVÁDĚNÍ STAVEBNÍCH PRACÍ PROVĚŘIT MOŽNOST_x000D_
VYTVOŘENÍ VĚTRACÍHO PRŮDUCHU NA MÍSTO STÁVAJÍCÍHO_x000D_
KOMÍNOVÉHO PRŮDUCHU - předpokládaná výměra</t>
  </si>
  <si>
    <t>HZS PRACE ZEDNICKE OPRAV A UDRZBY - POZICE PRACOVNÍ SPÁRY - NAPOJENÍ DRÁŽKOVANÉ OMÍTKY</t>
  </si>
  <si>
    <t>HZS PRACE ZEDNICKE OPRAV A UDRZBY - DET. 08 - IMITACE PILASTRŮ A HORIZONTÁLNÍHO ČLENĚNÍ POMOCÍ NEGATIVNÍCH SPAR V OMÍTCE</t>
  </si>
  <si>
    <t>2*40</t>
  </si>
  <si>
    <t>C-900912022-0</t>
  </si>
  <si>
    <t>HZS PRACE INJEKTAZNI - V případě, že bude injektované zdivo z cihel děrovaných (např. CDM), bude v těchto místech provedena injektáž beztlaková pomocí injektážního krému - předběžná položka, bude kalkulováno dle skutečnosti</t>
  </si>
  <si>
    <t>H-24551258-1</t>
  </si>
  <si>
    <t>INJEKTAZNI KREM 85 KANYSTR 25L - V případě, že bude injektované zdivo z cihel děrovaných (např. CDM), bude v těchto místech provedena injektáž beztlaková pomocí injektážního krému - předběžná položka, bude kalkulováno dle skutečnosti</t>
  </si>
  <si>
    <t>L</t>
  </si>
  <si>
    <t>1*25</t>
  </si>
  <si>
    <t xml:space="preserve">HZS PRACE INJEKTAZNI - Všechny vrty po injektáži budou vyplněny těsnící maltou s vysokou odolností vůči síranům </t>
  </si>
  <si>
    <t>2*15</t>
  </si>
  <si>
    <t>H-24551257-1</t>
  </si>
  <si>
    <t xml:space="preserve">INJEKTAZNI PROSTREDEK 25L - Všechny vrty po injektáži budou vyplněny těsnící maltou s vysokou odolností vůči síranům </t>
  </si>
  <si>
    <t>2*25</t>
  </si>
  <si>
    <t>NEGATIVNÍ SPÁRA V BÍLÉ BARVĚ OMÍTKY - PODÉLNÁ</t>
  </si>
  <si>
    <t>NEGATIVNÍ SPÁRA V BÍLÉ BARVĚ OMÍTKY - SVISLÁ</t>
  </si>
  <si>
    <t>NEGATIVNÍ SPÁRA V BÍLÉ BARVĚ OMÍTKY - DIAGONÁLNÍ</t>
  </si>
  <si>
    <t>oddíl 94</t>
  </si>
  <si>
    <t>Lešení a stavební výtahy:</t>
  </si>
  <si>
    <t>C-941941041-0</t>
  </si>
  <si>
    <t>MTZ LESENI LEH RAD PRIME S 1,2M H 10M</t>
  </si>
  <si>
    <t>(5,7*8,42)+(7,556*12,83)+(10,578*14,67)+(5,289*17,09)+(16,28*9,098)+(8,93*7,014)+(2,022*6,31)+(4,17*6,31)+(1,759*3,755)+(1,12*3,755)+(8,125*13,53)+(4,8*6,324)+(4,8*6,324)+(14,4*11,588)+(1,9*8,414)+(7,37*6,52)+(9,67*8,478)</t>
  </si>
  <si>
    <t>C-941941291-0</t>
  </si>
  <si>
    <t>PRIPL ZK MESIC POUZ LESENI K POL 1041</t>
  </si>
  <si>
    <t>3*((5,7*8,42)+(7,556*12,83)+(10,578*14,67)+(5,289*17,09)+(16,28*9,098)+(8,93*7,014)+(2,022*6,31)+(4,17*6,31)+(1,759*3,755)+(1,12*3,755)+(8,125*13,53)+(4,8*6,324)+(4,8*6,324)+(14,4*11,588)+(1,9*8,414)+(7,37*6,52)+(9,67*8,478))</t>
  </si>
  <si>
    <t>C-941941841-0</t>
  </si>
  <si>
    <t>DMTZ LESENI L RAD PRIME S 1,2M H 10M</t>
  </si>
  <si>
    <t>C-941991011-0</t>
  </si>
  <si>
    <t>MTZ OCHRANNE SITE LESENI H DO 10M</t>
  </si>
  <si>
    <t>C-941991191-0</t>
  </si>
  <si>
    <t>PRIPL ZK MESIC POUZITI LES SITE H 10M</t>
  </si>
  <si>
    <t>C-941991811-0</t>
  </si>
  <si>
    <t>DMTZ OCHRANNE SITE LESENI H DO 10M</t>
  </si>
  <si>
    <t>C-949009101-0</t>
  </si>
  <si>
    <t>PRESUN HMOT LESENI SAMOSTATNE BUD 50M</t>
  </si>
  <si>
    <t>LEŠENÍ A STAVEBNÍ VÝTAHY CELKEM</t>
  </si>
  <si>
    <t>C-978061211-0</t>
  </si>
  <si>
    <t>DMTZ ZATEPL SYST STEN POLYST do 20CM - tloušťka je proměnná od 20 mm do 140 mm - X0</t>
  </si>
  <si>
    <t>C-967031744-0</t>
  </si>
  <si>
    <t>PRISEKANI ZDIVA CI PAL MC TL DO 30CM - V rámci osazení oken O1 je třeba ve dvou případech vybourat parapet o 200 mm a následně vybourat poprsník pro vytvoření prostoru k osazení otopného tělesa - X1</t>
  </si>
  <si>
    <t>2*(2,349*0,8)</t>
  </si>
  <si>
    <t>C-962032241-0</t>
  </si>
  <si>
    <t>BOURANI ZDIVO Z CIHEL PAL MC - V rámci osazení oken O1 je třeba ve dvou případech vybourat parapet o 200 mm a následně vybourat poprsník pro vytvoření prostoru k osazení otopného tělesa - X1</t>
  </si>
  <si>
    <t>2*(2,349*0,2*0,5)</t>
  </si>
  <si>
    <t>C-973031336-0</t>
  </si>
  <si>
    <t>KAPSY ZDI CI MV MVC PL 0,16M2 HL 45CM - kapsy pro podepření trámů před vybouráním zdiva pro usazení překladů - X2</t>
  </si>
  <si>
    <t>3+3</t>
  </si>
  <si>
    <t>C-975022341-0</t>
  </si>
  <si>
    <t>PODCHYC NADZAKL ZDIVA TL 60CM L 3M - X2</t>
  </si>
  <si>
    <t>1,6+2</t>
  </si>
  <si>
    <t>C-971035561-0</t>
  </si>
  <si>
    <t>OTVORY ZDIVO CIHEL MC 1M2 TL 60CM - otvor pro osazení překladů - X2</t>
  </si>
  <si>
    <t>(0,5*2*0,45)+(0,5*2,5*0,45)</t>
  </si>
  <si>
    <t>C-962032254-0</t>
  </si>
  <si>
    <t>BOURANI ZDIVO Z CIHEL BET/NEPALEN MC - pro otvor D2 - X2</t>
  </si>
  <si>
    <t>(0,5*1,7*3,4)+(1,4*0,875*0,05)+(0,5*1,725*0,585)</t>
  </si>
  <si>
    <t>O-97303-0</t>
  </si>
  <si>
    <t>VYSEKANI KAPES VE ZDIVU CIHELNEM - pro doplnění ostění - X2</t>
  </si>
  <si>
    <t>(2*7)+(2*7)</t>
  </si>
  <si>
    <t>PRISEKANI ZDIVA CI PAL MC TL DO 30CMV - X4</t>
  </si>
  <si>
    <t>(2,1*0,55)</t>
  </si>
  <si>
    <t>C-973031151-0</t>
  </si>
  <si>
    <t>VYKLENKY VE ZDI CI MV MVC PL 0,25M2- - X6</t>
  </si>
  <si>
    <t>(1,73*0,41*0,3)+(1,2*0,77*0,3)</t>
  </si>
  <si>
    <t>C-973031824-0</t>
  </si>
  <si>
    <t>KAPSY ZDI CI MV K ZAVAZU ZDI TL 30CM - X7</t>
  </si>
  <si>
    <t>2*(0,55*2)</t>
  </si>
  <si>
    <t>C-971033461-0</t>
  </si>
  <si>
    <t>OTVORY ZDIVO CIHEL MV 0,25M2 TL 60CM - prostup 1 - X8</t>
  </si>
  <si>
    <t>C-972033371-0</t>
  </si>
  <si>
    <t>OTVORY KLENBY CI PL 0,25M2 TL 45CM - prostup 2</t>
  </si>
  <si>
    <t>C-972044351-0</t>
  </si>
  <si>
    <t>OTVORY STROPY 0,25M2 TL 10CM- - protupy 3,4,5,6,7,8,9,10</t>
  </si>
  <si>
    <t>OTVORY ZDIVO CIHEL MV 0,25M2 TL 60CM - prostup 11</t>
  </si>
  <si>
    <t>OTVORY ZDIVO CIHEL MV 0,25M2 TL 60CM - protup 12</t>
  </si>
  <si>
    <t>C-972044451-0</t>
  </si>
  <si>
    <t>OTVORY STROPY 1M2 TL 10CM- - prostup 13</t>
  </si>
  <si>
    <t>0,5*1*0,3</t>
  </si>
  <si>
    <t>C-975022241-0</t>
  </si>
  <si>
    <t>PODCHYC NADZAKL ZDIVA TL 45CM L 3M  - prostup 14 - X9</t>
  </si>
  <si>
    <t>PODCHYC NADZAKL ZDIVA TL 45CM L 3M - protup 15 - X10</t>
  </si>
  <si>
    <t>C-971035551-0</t>
  </si>
  <si>
    <t>OTVORY ZDIVO CIHEL MC 1M2 TL 45CM - pro překlad - X9</t>
  </si>
  <si>
    <t>(1,2*0,45*0,4)</t>
  </si>
  <si>
    <t>OTVORY ZDIVO CIHEL MC 1M2 TL 45CM - pro překlad - X10</t>
  </si>
  <si>
    <t>(0,85*0,45*0,4)</t>
  </si>
  <si>
    <t>BOURANI ZDIVO Z CIHEL PAL MC - X11</t>
  </si>
  <si>
    <t>3,37*0,34*2,51</t>
  </si>
  <si>
    <t>C-965042141-0</t>
  </si>
  <si>
    <t>BOUR PODKLAD Z BETONU TL 10CM 4M2- -prostory strojovy - předpokládaná položka</t>
  </si>
  <si>
    <t>7,02*4,09*0,1</t>
  </si>
  <si>
    <t>OTVORY STROPY do 0,25M3 TL 10CM- - prostup 16</t>
  </si>
  <si>
    <t>OTVORY ZDIVO CIHEL MV do 0,25M2 TL 60CM - prostup 17</t>
  </si>
  <si>
    <t>C-975021211-0</t>
  </si>
  <si>
    <t>PODCHYC NADZAKL ZDIVA P STROP TL 45CM - strojovna</t>
  </si>
  <si>
    <t>C-978015291-0</t>
  </si>
  <si>
    <t>OTLUC OMITKY MV VC VNEJ STEN 1-4 100% - pro sanace kolem objketu - k postupu A</t>
  </si>
  <si>
    <t>C-978021191-0</t>
  </si>
  <si>
    <t>OTLUC OMITKY M CEM VNIT STEN 100% - 1.PP - sanační postup D</t>
  </si>
  <si>
    <t>C-978084123-0</t>
  </si>
  <si>
    <t>VYSEK SPAR ZDIVA KAM/CIH HL 3CM DROB - 1.PP - sanační postup D</t>
  </si>
  <si>
    <t>OTLUC OMITKY M CEM VNIT STEN 100% - 1.PP - sanační postup C</t>
  </si>
  <si>
    <t>VYSEK SPAR ZDIVA KAM/CIH HL 3CM DROB - 1.PP - sanační postup C</t>
  </si>
  <si>
    <t>OTLUC OMITKY M CEM VNIT STEN 100% - 1.NP - sanační postup C</t>
  </si>
  <si>
    <t>VYSEK SPAR ZDIVA KAM/CIH HL 3CM DROB - 1.NP - sanační postup C</t>
  </si>
  <si>
    <t>C-978015221-0</t>
  </si>
  <si>
    <t>OTLUC OMITKY MV VC VNEJ STEN 1-4 10% - S1</t>
  </si>
  <si>
    <t>C-960321271-0</t>
  </si>
  <si>
    <t>BOURANI KCI Z MONOLIT ZELEZOBETONU - schodiště - odhadovaná výměra</t>
  </si>
  <si>
    <t>BOURANI KCI Z MONOLIT ZELEZOBETONU-U hlavního vstupu bude zbourána stávající rampa a vstupy - odhadovaná výměra</t>
  </si>
  <si>
    <t>C-979081101-0</t>
  </si>
  <si>
    <t>NAKLADKA DO KONTEJN RUCNI STAVEB SUTI</t>
  </si>
  <si>
    <t>C-979081111-0</t>
  </si>
  <si>
    <t>ODVOZ STAVEB SUTI NA SKLADKU DO 1KM</t>
  </si>
  <si>
    <t>C-979081121-0</t>
  </si>
  <si>
    <t>PRIPL ZKD 1KM ODVOZU SUTI NA SKLADKU</t>
  </si>
  <si>
    <t>78,308*20</t>
  </si>
  <si>
    <t>C-979081152-0</t>
  </si>
  <si>
    <t>SKLADKOVNE STAV SUT ZNECISTENA Z 10%</t>
  </si>
  <si>
    <t>C-999281109-0</t>
  </si>
  <si>
    <t>PRESUN HMOT OPRAVY DO VYSKY 6M</t>
  </si>
  <si>
    <t>0,107+7,399+48,515+16,405+9,962+0,276+12,622+0,12</t>
  </si>
  <si>
    <t>oddíl 711</t>
  </si>
  <si>
    <t>Izolace proti vodě:</t>
  </si>
  <si>
    <t>C-711111002-0</t>
  </si>
  <si>
    <t>NATER IZOL ZEM VLHK VOD STUD ASF LAK - S4</t>
  </si>
  <si>
    <t>7,02*4,09</t>
  </si>
  <si>
    <t>H-11163131-1</t>
  </si>
  <si>
    <t>LAK ASFALT ALP PENETRAL KBELIK 3,5kg - S4</t>
  </si>
  <si>
    <t>7,02*4,09*0,0003</t>
  </si>
  <si>
    <t>C-711145210-0</t>
  </si>
  <si>
    <t>PRILEPENI IZOL ZEM VLHK VOD ASF PASY - S4</t>
  </si>
  <si>
    <t>H-62852276-1</t>
  </si>
  <si>
    <t>PASY MODIF GLASTEK AL 40 SPEC MINERAL - S4</t>
  </si>
  <si>
    <t>C-711171122-0</t>
  </si>
  <si>
    <t>MTZ IZOL ZEMNI VLHK FOLIE NOPOVE SVI - pro sanace kolem objketu - k postupu A</t>
  </si>
  <si>
    <t>(0,8)*(26,253+13,3+8,618+2,131+2,82+1,909+3,621+6,436+3,44+4,37+3,44+2,99+11,61+2,04+7,52+9,82+7,52+11,341)</t>
  </si>
  <si>
    <t>H-28323708-1</t>
  </si>
  <si>
    <t>FOLIE NOPOVA HDPE LINOP 20MM 800g/m2</t>
  </si>
  <si>
    <t>((0,8)*(26,253+13,3+8,618+2,131+2,82+1,909+3,621+6,436+3,44+4,37+3,44+2,99+11,61+2,04+7,52+9,82+7,52+11,341))*1,2</t>
  </si>
  <si>
    <t>C-711412211-R</t>
  </si>
  <si>
    <t>STERKOVA IZOLACE PROTI TLAK VODE SVI - 1x minerální hydroizolační stěrka s vysokou odolností vůči síranům - 1x vrstva pod těsnící maltu, 2x vstva nad těsnící maltu - STERKOVA IZOLACE PROTI TLAK VODE SVI - 1x minerální hydroizolační stěrka s vysokou odolností vůči síranům - 1x vrstva pod těsnící maltu, 2x vstva nad těsnící maltu - pozn.v ploše omítek musí být začerstva do stěrky nastříkán špric  - sanační postup B</t>
  </si>
  <si>
    <t>3*((2,75*0,4)+(1,82*0,4)+(4,38*0,4)+(4,09*0,4)+(4,94*0,4)+(0,55*0,4)+(2,25*0,4)+(10,38*0,4)+(1,25*0,4)+(0,7*0,4)+(0,95*0,4)+(0,45*0,45)+(0,155*0,4)+(0,65*0,4)+(3,44*0,4)+(3,05*0,4)+(0,4*0,4)+(7,35*0,4)+(2,396*0,4)+(7,35*0,4)+(0,5*0,4)+(3,05*0,5)+(0,2*0,5)+(1,37*0,5)+(1,6*0,5)+(1,37*0,5))</t>
  </si>
  <si>
    <t>C-711191224-0</t>
  </si>
  <si>
    <t>SANACE ZDIVA IZOL CLONA TLAK TL 40CM - 1.pp - svislá</t>
  </si>
  <si>
    <t>(6,98*2,38)+(4,38*2,38)+(4,09*2,15)+(6,59*2,15)</t>
  </si>
  <si>
    <t>C-711191225-0</t>
  </si>
  <si>
    <t>SANACE ZDIVA IZOL CLONA TLAK TL 50CM - 1.pp - svislá</t>
  </si>
  <si>
    <t>(2,3*2,15)+(10,43*2,15)+(3,15*2,15)+(0,7*2,25)</t>
  </si>
  <si>
    <t>C-711191223-0</t>
  </si>
  <si>
    <t>SANACE ZDIVA IZOL CLONA TLAK TL 30CM - 1.pp - svislá</t>
  </si>
  <si>
    <t>(2,4*2,25)+(4,09*2,25)+(3,4*2,25)</t>
  </si>
  <si>
    <t>C-711411211-1</t>
  </si>
  <si>
    <t>STERKOVA IZOLACE PROTI TLAK VODE VOD + síťovina - S1x</t>
  </si>
  <si>
    <t>IZOLACE PROTI VODĚ CELKEM</t>
  </si>
  <si>
    <t>oddíl 713</t>
  </si>
  <si>
    <t>Izolace tepelné:</t>
  </si>
  <si>
    <t>C-713121111-0</t>
  </si>
  <si>
    <t>OSAZ IZOL TEPEL PODLAH POLOZENIM 1VRS</t>
  </si>
  <si>
    <t>H-28377470-1</t>
  </si>
  <si>
    <t>DESKY XPS FIBRAN 300-L TL 200MM</t>
  </si>
  <si>
    <t>7,02*4,09*1,05</t>
  </si>
  <si>
    <t>C-713131141-0</t>
  </si>
  <si>
    <t>OSAZ IZOL TEPEL STEN LEPENIM ZPLNA (lepení živičnou stěrkou) - pro sanace kolem objketu - k postupu A</t>
  </si>
  <si>
    <t>H-28376827-1</t>
  </si>
  <si>
    <t>DESKY POLYST DEKPERIMETER SD 80MM ( v místě, kde bude kamenný sokl) - pro sanace kolem objketu - k postupu A</t>
  </si>
  <si>
    <t>((0,8+0,352+0,2)*(26,253+13,3+8,618+2,131+2,82+1,909+3,621+6,436+11,341))*1,05</t>
  </si>
  <si>
    <t>H-28376830-1</t>
  </si>
  <si>
    <t>DESKY POLYST DEKPERIMETER SD 110MM ( v místě, kde nebude kamenný sokl) - pro sanace kolem objketu - k postupu A</t>
  </si>
  <si>
    <t>((0,8+0,352+0,2)*(3,44+4,37+3,44+2,99+11,61+2,04+7,52+9,82+7,52))*1,05</t>
  </si>
  <si>
    <t>C-998713101-0</t>
  </si>
  <si>
    <t>IZOL TEPELNA PRESUN HMOT VYSKA -6M</t>
  </si>
  <si>
    <t>IZOLACE TEPELNÉ CELKEM</t>
  </si>
  <si>
    <t>oddíl 762</t>
  </si>
  <si>
    <t>Konstrukce tesařské:</t>
  </si>
  <si>
    <t>C-762712120-0</t>
  </si>
  <si>
    <t>TESAR KONSTR VAZANE HRANENE F -224cm2V případě, že po instalaci tepelného izolantu o tloušťce 150 mm bude nová konstrukce předstupovat před rovinu střešní konstrukce, bude tento detail řešen protézováním krokví a následnému doplnění oplechování vyrovnávající rozdíly směrem ke stávající keramické krytině - předpokládaná výměra</t>
  </si>
  <si>
    <t>60*1</t>
  </si>
  <si>
    <t>C-762795000-0</t>
  </si>
  <si>
    <t>TESAR KONSTR VAZANE SPOJOV PROSTREDKYV případě, že po instalaci tepelného izolantu o tloušťce 150 mm bude nová konstrukce předstupovat před rovinu střešní konstrukce, bude tento detail řešen protézováním krokví a následnému doplnění oplechování vyrovnávající rozdíly směrem ke stávající keramické krytině - předpokládaná výměra</t>
  </si>
  <si>
    <t>60*1*0,224</t>
  </si>
  <si>
    <t>C-762796000-0</t>
  </si>
  <si>
    <t>TESAR KONSTR VAZANE IMPREG REZIVA MACV případě, že po instalaci tepelného izolantu o tloušťce 150 mm bude nová konstrukce předstupovat před rovinu střešní konstrukce, bude tento detail řešen protézováním krokví a následnému doplnění oplechování vyrovnávající rozdíly směrem ke stávající keramické krytině - předpokládaná výměra</t>
  </si>
  <si>
    <t>C-762314132-0</t>
  </si>
  <si>
    <t>DREV PLATOVY SPOJ 3-KOLIK F -224cm2V případě, že po instalaci tepelného izolantu o tloušťce 150 mm bude nová konstrukce předstupovat před rovinu střešní konstrukce, bude tento detail řešen protézováním krokví a následnému doplnění oplechování vyrovnávající rozdíly směrem ke stávající keramické krytině - předpokládaná výměra</t>
  </si>
  <si>
    <t>H-60596020-1</t>
  </si>
  <si>
    <t>REZIVO SMRKV případě, že po instalaci tepelného izolantu o tloušťce 150 mm bude nová konstrukce předstupovat před rovinu střešní konstrukce, bude tento detail řešen protézováním krokví a následnému doplnění oplechování vyrovnávající rozdíly směrem ke stávající keramické krytině - předpokládaná výměra</t>
  </si>
  <si>
    <t>C-998762101-0</t>
  </si>
  <si>
    <t>KONSTR TESAR PRESUN HMOT VYSKA -6M</t>
  </si>
  <si>
    <t>KONSTRUKCE TESAŘSKÉ CELKEM</t>
  </si>
  <si>
    <t>oddíl 764</t>
  </si>
  <si>
    <t>Konstrukce klempířské:</t>
  </si>
  <si>
    <t>C-764530610-0</t>
  </si>
  <si>
    <t>KLEMP TIZN-P OPLECHOVANI dveří RS 130 - KL1</t>
  </si>
  <si>
    <t>C-764510610-0</t>
  </si>
  <si>
    <t>KLEMP TIZN-P OPLECHOVANI PARAP RS 65 - KL2</t>
  </si>
  <si>
    <t>C-764510650-0</t>
  </si>
  <si>
    <t>KLEMP TIZN-P OPLECHOVANI PARAP RS 325 - KL3</t>
  </si>
  <si>
    <t>3*1,2</t>
  </si>
  <si>
    <t>KLEMP TIZN-P OPLECHOVANI PARAP RS 325 - KL4</t>
  </si>
  <si>
    <t>C-764510570-0</t>
  </si>
  <si>
    <t>KLEMP TIZN OPLECHOVANI PARAPET RS 432 - KL5</t>
  </si>
  <si>
    <t>C-764510560-0</t>
  </si>
  <si>
    <t>KLEMP TIZN OPLECHOVANI PARAPET RS 335 - KL7</t>
  </si>
  <si>
    <t>KLEMP TIZN OPLECHOVANI PARAPET RS 340 - KL8</t>
  </si>
  <si>
    <t>C-764510550-0</t>
  </si>
  <si>
    <t>KLEMP TIZN OPLECHOVANI PARAPET RS 330 - KL9</t>
  </si>
  <si>
    <t>KLEMP TIZN OPLECHOVANI PARAPET RS 390 - KL10</t>
  </si>
  <si>
    <t>KLEMP TIZN OPLECHOVANI PARAPET RS 340 - KL11</t>
  </si>
  <si>
    <t>7*0,6</t>
  </si>
  <si>
    <t>KLEMP TIZN OPLECHOVANI PARAPET RS 340 - KL12</t>
  </si>
  <si>
    <t>KLEMP TIZN OPLECHOVANI PARAPET RS 340 - KL13</t>
  </si>
  <si>
    <t>2*1,18</t>
  </si>
  <si>
    <t>C-764521550-0</t>
  </si>
  <si>
    <t>KLEMP TIZN OPLECHOVANI RIMS RS 270 - KL14</t>
  </si>
  <si>
    <t>11,65*2</t>
  </si>
  <si>
    <t>C-764267502-0</t>
  </si>
  <si>
    <t>KLEMP TIZN OPLECH VIKYRE RP -6M2 45S- - KL15</t>
  </si>
  <si>
    <t>0,225*(3,5+3+3,2+3+2+6,5+8)</t>
  </si>
  <si>
    <t>KLEMP TIZN OPLECHOVANI PARAPET RS 340 - KL16</t>
  </si>
  <si>
    <t>2*1</t>
  </si>
  <si>
    <t>Mřížka - KL17</t>
  </si>
  <si>
    <t>C-764554503-0</t>
  </si>
  <si>
    <t>KLEMP TIZN ODPADNI TROUBY KRUH D 120 - KL18 (s gajgry</t>
  </si>
  <si>
    <t>4+6,6+4,7+5+7,1+7,3+5,4+2,4+6,8+1</t>
  </si>
  <si>
    <t>KLEMP TIZN ODPADNI TROUBY KRUH D 120 - KL 18 (bez gajgrů)</t>
  </si>
  <si>
    <t>10*0,7+11*1,2</t>
  </si>
  <si>
    <t>C-764259532-0</t>
  </si>
  <si>
    <t>KLEMP TIZN ZLAB KOTLIK 200x300x400 - KL18</t>
  </si>
  <si>
    <t>C-764252503-0</t>
  </si>
  <si>
    <t>KLEMP TIZN ZLAB PODOKAP PULKR RS 275 - KL19 (včetně rohů a čel)</t>
  </si>
  <si>
    <t>14,63+13,85+7,37+7,25+4,28+16,2+10,7+6+8,69</t>
  </si>
  <si>
    <t>C-764239510-0</t>
  </si>
  <si>
    <t>KLEMP TIZN LEM KOMIN VLN KRYT PLOCHA - KL20</t>
  </si>
  <si>
    <t>0,35*2,4</t>
  </si>
  <si>
    <t>C-764239530-0</t>
  </si>
  <si>
    <t>KLEMP TIZN LEM KRYT PLOCHA - V případě, že po instalaci tepelného izolantu o tloušťce 150 mm bude nová konstrukce předstupovat před rovinu střešní konstrukce, bude tento detail řešen protézováním krokví a následnému doplnění oplechování vyrovnávající rozdíly směrem ke stávající keramické krytině.  - předběžná výměra</t>
  </si>
  <si>
    <t>C-998764101-0</t>
  </si>
  <si>
    <t>KONSTR KLEMPIR PRESUN HMOT VYSKA -6M</t>
  </si>
  <si>
    <t>KONSTRUKCE KLEMPÍŘSKÉ CELKEM</t>
  </si>
  <si>
    <t>D1</t>
  </si>
  <si>
    <t>DŘEVĚNÉ HLAVNÍ VSTUPNÍ DVEŘE  DVOUKŘÍDLÉ  BEZFALCOVÉ  SKRYTÉ KOVÁNÍ NAPŘ. TECTUS  SVĚTLOST HL. KŘÍDLA  1 000 X 2 050 mm  SVĚTLOST SEKUND. KŘÍDLA  500 X 2 050 mm  ÚHEL OTEVŘENÍ KŘÍDLA MIN. 90°  BEZPEČNOSTNÍ KOVÁNÍ, MIN. RC3 - Ud = MIN. 1,2 W m-2K-1</t>
  </si>
  <si>
    <t>D2</t>
  </si>
  <si>
    <t>DŘEVĚNÉ VSTUPNÍ DVEŘE  DVOUKŘÍDLÉ  BEZFALCOVÉ  SKRYTÉ KOVÁNÍ NAPŘ. TECTUS  SVĚTLOST OBOU KŘÍDEL  620 X 2 520 mm  ÚHEL OTEVŘENÍ KŘÍDLA MIN. 90°  BEZPEČNOSTNÍ KOVÁNÍ, MIN. RC3 - Ud = MIN. 1,2 W m-2K-1</t>
  </si>
  <si>
    <t>D3</t>
  </si>
  <si>
    <t>DŘEVĚNÉ VSTUPNÍ DVEŘE  JEDNOKŘÍDLÉ  BEZFALCOVÉ  SKRYTÉ KOVÁNÍ NAPŘ. TECTUS  SVĚTLOST KŘÍDLA  900 X 2 050 mm  ÚHEL OTEVŘENÍ KŘÍDLA MIN. 90°  BEZPEČNOSTNÍ KOVÁNÍ, MIN. RC3 - Ud = MIN. 1,2 W m-2K-1</t>
  </si>
  <si>
    <t>D4</t>
  </si>
  <si>
    <t>D5</t>
  </si>
  <si>
    <t>DVOUKŘÍDLÉ  BEZFALCOVÉ  SKRYTÉ KOVÁNÍ NAPŘ. TECTUS  SVĚTLOST HL. KŘÍDLA  900 X 2 050 mm  SVĚTLOST SEKUND. KŘÍDLA  290 X 2 050 mm  ÚHEL OTEVŘENÍ KŘÍDLA MIN. 90°  BEZPEČNOSTNÍ KOVÁNÍ, MIN. RC3 - Ud = MIN. 1,2 W m-2K-1</t>
  </si>
  <si>
    <t>D6</t>
  </si>
  <si>
    <t>DŘEVĚNÉ VSTUPNÍ DVEŘE  JEDNOKŘÍDLÉ  BEZFALCOVÉ  SKRYTÉ KOVÁNÍ NAPŘ. TECTUS  SVĚTLOST KŘÍDLA  960 X 1 970 mm  ÚHEL OTEVŘENÍ KŘÍDLA MIN. 90°  BEZPEČNOSTNÍ KOVÁNÍ, MIN. RC3 - Ud = MIN. 1,2 W m-2K-1</t>
  </si>
  <si>
    <t>D7</t>
  </si>
  <si>
    <t>DŘEVĚNÉ VSTUPNÍ DVEŘE  DVOUKŘÍDLÉ  BEZFALCOVÉ  SKRYTÉ KOVÁNÍ NAPŘ. TECTUS  SVĚTLOST HL. KŘÍDLA  1 000 X 2 000 mm  SVĚTLOST SEKUND. KŘÍDLA  400 X 2 000 mm  ÚHEL OTEVŘENÍ KŘÍDLA MIN. 90°  BEZPEČNOSTNÍ KOVÁNÍ, MIN. RC3 - Ud = MIN. 1,2 W m-2K-1</t>
  </si>
  <si>
    <t>D8</t>
  </si>
  <si>
    <t>INTERIÉROVÉ  DVEŘE DO OCELOVÉ ZÁRUBNĚ  JEDNOKŘÍDLÉ  SVĚTLOST KŘÍDLA  960 X 1 970 mm  ÚHEL OTEVŘENÍ KŘÍDLA MIN. 90°  ZAMYKÁNÍ, BEZ POŽADAVKŮ NA  BEZPEČNOSTNÍ KOVÁNÍ - Ud = MIN. 1,5 W m-2K-1</t>
  </si>
  <si>
    <t>D9</t>
  </si>
  <si>
    <t>DŘEVĚNÉ GARÁŽOVÉ DVEŘE  DVOUKŘÍDLÉ  BEZFALCOVÉ  SKRYTÉ KOVÁNÍ NAPŘ. TECTUS  SVĚTLOST HL. KŘÍDLA  1 150 X 1 990 mm  SVĚTLOST SEKUND. KŘÍDLA  1 150 X 1 990 mm  ÚHEL OTEVŘENÍ KŘÍDLA MIN. 93°  BEZPEČNOSTNÍ KOVÁNÍ, MIN. RC3 - Ud = MIN. 1,2 W m-2K-1</t>
  </si>
  <si>
    <t>D10</t>
  </si>
  <si>
    <t>DŘEVĚNÉ VSTUPNÍ DVEŘE  JEDNOKŘÍDLÉ  BEZFALCOVÉ  SKRYTÉ KOVÁNÍ NAPŘ. TECTUS  SVĚTLOST KŘÍDLA  800 X 1 970 mm  ÚHEL OTEVŘENÍ KŘÍDLA MIN. 90°  BEZPEČNOSTNÍ KOVÁNÍ, MIN. RC3 - Ud = MIN. 1,2 W m-2K-1</t>
  </si>
  <si>
    <t>D11</t>
  </si>
  <si>
    <t>D12</t>
  </si>
  <si>
    <t>INTERIÉROVÉ DVEŘE  JEDNOKŘÍDLÉ,  DĚLÍCÍ POŽÁRNÍ ÚSEK  BEZFALCOVÉ  SKRYTÉ KOVÁNÍ NAPŘ. TECTUS  SVĚTLOST KŘÍDLA  700 X 1 970 mm  ÚHEL OTEVŘENÍ KŘÍDLA MIN. 93° - bez požadavku na souč. prostupu tepla</t>
  </si>
  <si>
    <t>O1</t>
  </si>
  <si>
    <t>MATERIÁL: DŘEVĚNÉ OKNO, TROJ OTEVÍRAVÉ  POVRCHOVÁ ÚPRAVA: PŘÍRODNÍ DUB TRANSPARENTNÍ OLEJ  RÁM OKNA - BEZ PROFILACÍ - BUDE KONZULTOVÁN S ARCHITEKTEM V RÁMCI AUTORSKÝCH DOZORŮ NA  STAVENIŠTI.  U = 1,0 W m-2K-1, VÝPLŇ OKNA TEPELNĚ IZOLAČNÍ TROJSKLO  KŘÍDLA MAJÍ PŘIZNANÉ PANTY ZE STRANY INTERIÉRU VE STEJNÉ BARVĚ JAKO OLIVY OKEN.  BUDE UPŘESNĚNO V RÁMCI AUTORSKÝCH DOZORŮ NA STAVENIŠTI.  ROZMĚR OKENNÍHO RÁMU 2 350 x 1 725 mm  ROZMĚR KŘÍDEL 716 x 1 605 mm  S VODOROVNOU PROFILACÍ VE STŘEDU VÝŠKY TL. 40 mm  PARAPET OKNA BUDE ČÁSTEČNĚ VYBOURÁN (VÝŠKA, POPRSNÍK PRO VLOŽENÍ OTOPNÝCH TĚLES)  EXTERIÉROVÝ PARAPET: PÍSKOVEC, viz. K3  INTERIÉROVÝ PARAPET: DUB, TL. 30 mm, POVRCHOVÁ ÚPRAVA TRANSPARENTNÍ OLEJ  NADPRAŽÍ STÁVAJÍCÍ, VE VNĚJŠÍM ZATEPLOVACÍM SYSTÉMU BUDE INSTALOVÁNA EXTERIÉROVÁ SYSTÉMOVÁ  ŽALUZIE, NÁVIN ŽALUZIE BUDE SCHOVÁN V ZATEPLOVACÍM SYSTÉMU A NEBUDE POHLEDOVĚ UPLATNĚN.  VIZ. Ž1  BEZPEČNOSTNÍ KOVÁNÍ, MIN. RC3 – Součinitel prostupu tepla Uw = 0,8 W m-2K-1, VÝPLŇ OKNA TEPELNĚ IZOLAČNÍ TROJSKLO</t>
  </si>
  <si>
    <t>O2</t>
  </si>
  <si>
    <t>MATERIÁL: DŘEVĚNÉ OKNO, FIXNÍ ČÁST, ČÁST OTEVÍRACÍ/SKLÁPĚCÍ  POVRCHOVÁ ÚPRAVA: PŘÍRODNÍ DUB TRANSPARENTNÍ OLEJ  RÁM OKNA - BEZ PROFILACÍ - BUDE KONZULTOVÁN S ARCHITKTEM V  RÁMCI AUTORSKÝCH DOZORŮ NA STAVENIŠTI.  U = 1,0 W m-2K-1, VÝPLŇ OKNA TEPELNĚ IZOLAČNÍ TROJSKLO  KŘÍDLA MAJÍ PŘIZNANÉ PANTY ZE STRANY INTERIÉRU VE STEJNÉ  BARVĚ JAKO SKLÁPĚCÍ PÁKA OKNA. TYP A BAREVNOST BUDE  UPŘESNĚNA V RÁMCI AUTORSKÝCH DOZORŮ NA STAVENIŠTI.  ROZMĚR OKENNÍHO RÁMU 1 500 x 3 320 mm  ROZMĚR ČÁSTI FIXNÍ 1 420 x 2 060 mm  S VODOROVNOU A VERTIKÁLNÍ PROFILACÍ TL. 40 mm  ROZMĚR ČÁSTI OTEVÍRAVÉ A SKLÁPĚCÍ 1 420 x 1 100 mm  PARAPET VŠECH OKEN BUDE ČÁSTEČNĚ VYBOURÁN (VÝŠKA)  VE FRONTÁLNÍ POZICI JE NAVRŽEN NOVÝ PROSTUP x3  EXTERIÉROVÝ PARAPET: PÍSKOVEC, viz. K4  INTERIÉROVÝ PARAPET: DUB, TL. 30 mm, POVRCHOVÁ ÚPRAVA  TRANSPARENTNÍ OLEJ  NADPRAŽÍ STÁVAJÍCÍ, (V JEDNÉ POZICI BUDE NOVĚ VYBUDOVÁNO  NADPRAŽÍ) VE VNĚJŠÍM ZATEPLOVACÍM SYSTÉMU BUDE  INSTALOVÁNA EXTERIÉROVÁ SYSTÉMOVÁ ŽALUZIE, NÁVIN  ŽALUZIE BUDE SCHOVÁN V ZATEPLOVACÍM SYSTÉMU A NEBUDE  POHLEDOVĚ UPLATNĚN.  VIZ. Ž2  BEZPEČNOSTNÍ KOVÁNÍ, MIN. RC3 – Součinitel prostupu tepla Uw = 0,8 W m-2K-1, VÝPLŇ OKNA TEPELNĚ IZOLAČNÍ TROJSKLO</t>
  </si>
  <si>
    <t>O3</t>
  </si>
  <si>
    <t>MATERIÁL: HLINÍKOVÉ OKNO V LÍCI OMÍTKY  PROSKLENÁ FIXNÍ ČÁST, PLNÁ ČÁST  OTEVÍRACÍ/SKLÁPĚCÍ  POVRCHOVÁ ÚPRAVA: BARVA - ANTRACIT  U = 1,0 W m-2K-1, VÝPLŇ OKNA TEPELNĚ IZOLAČNÍ  TROJSKLO  ROZMĚR OKENNÍHO RÁMU 2 100 x 1 600 mm  ROZMĚR ČÁSTI FIXNÍ (ZASKELENÍ) 1 480 x 1 480 mm  ROZMĚR ČÁSTI OTEVÍRAVÉ A SKLÁPĚCÍ 1 520 x 520 mm  EXTERIÉROVÝ PARAPET KLEMPÍŘSKÝ PRVEK viz. KL2  INTERIÉROVÝ PARAPET RÁM PO CELÉM OBVODĚ  VČETNĚ NADPRAŽÍ A OSTĚNÍ -  DUB, TL. 30 mm, POVRCHOVÁ ÚPRAVA  TRANSPARENTNÍ OLEJ  NADPRAŽÍ STÁVAJÍCÍ, BEZ EXTERIÉROVÝCH ŽALUZIÍ – Součinitel prostupu tepla Uw = 0,8 W m-2K-1, VÝPLŇ OKNA TEPELNĚ IZOLAČNÍ TROJSKLO</t>
  </si>
  <si>
    <t>O4</t>
  </si>
  <si>
    <t>MATERIÁL: DŘEVĚNÉ OKNO, OTEVÍRACÍ/SKLÁPĚCÍ 3 ks  POVRCHOVÁ ÚPRAVA: PŘÍRODNÍ DUB TRANSPARENTNÍ OLEJ  RÁM OKNA - BEZ PROFILACÍ - BUDE KONZULTOVÁN S ARCHITKTEM V RÁMCI AUTORSKÝCH DOZORŮ  NA STAVENIŠTI.  U = 1,0 W m-2K-1, VÝPLŇ OKNA TEPELNĚ IZOLAČNÍ TROJSKLO  KŘÍDLA MAJÍ PŘIZNANÉ PANTY ZE STRANY INTERIÉRU VE STEJNÉ BARVĚ JAKO OTEVÍRACÍ OLIVA.  TYP A BAREVNOST BUDE UPŘESNĚNA V RÁMCI AUTORSKÝCH DOZORŮ NA STAVENIŠTI.  ROZMĚR OKENNÍHO RÁMU 1 200 x 1 510 mm  ROZMĚR ČÁSTI OTEVÍRAVÉ A SKLÁPĚCÍ 1 100 x 1 410 mm  PARAPET VE STÁVAJÍCÍ VÝŠCE,  INTERIÉROVÝ PARAPET: DUB, TL. 30 mm, POVRCHOVÁ ÚPRAVA TRANSPARENTNÍ OLEJ  EXTERIÉROVÝ PARAPET: KLEMPÍŘSKÝ PRVEK, viz. KL3  NADPRAŽÍ STÁVAJÍCÍ  VE VNĚJŠÍM ZATEPLOVACÍM SYSTÉMU BUDE INSTALOVÁNA EXTERIÉROVÁ SYSTÉMOVÁ  ŽALUZIE, NÁVIN ŽALUZIE BUDE SCHOVÁN V ZATEPLOVACÍM SYSTÉMU A NEBUDE POHLEDOVĚ  UPLATNĚN.  VIZ. Ž3  BEZPEČNOSTNÍ KOVÁNÍ, MIN. RC3 – Součinitel prostupu tepla Uw = 0,8 W m-2K-1, VÝPLŇ OKNA TEPELNĚ IZOLAČNÍ TROJSKLO</t>
  </si>
  <si>
    <t>O5</t>
  </si>
  <si>
    <t>MATERIÁL: DŘEVĚNÉ OKNO, OTEVÍRACÍ/SKLÁPĚCÍ 1 ks  POVRCHOVÁ ÚPRAVA: PŘÍRODNÍ DUB TRANSPARENTNÍ OLEJ  RÁM OKNA - BEZ PROFILACÍ - BUDE KONZULTOVÁN S ARCHITKTEM V RÁMCI AUTORSKÝCH DOZORŮ  NA STAVENIŠTI.  U = 1,0 W m-2K-1, VÝPLŇ OKNA TEPELNĚ IZOLAČNÍ TROJSKLO  KŘÍDLA MAJÍ PŘIZNANÉ PANTY ZE STRANY INTERIÉRU VE STEJNÉ BARVĚ JAKO OTEVÍRACÍ OLIVA.  TYP A BAREVNOST BUDE UPŘESNĚNA V RÁMCI AUTORSKÝCH DOZORŮ NA STAVENIŠTI.  ROZMĚR OKENNÍHO RÁMU 920 x 1 450 mm  ROZMĚR ČÁSTI OTEVÍRAVÉ A SKLÁPĚCÍ 820 x 1 450 mm  PARAPET VE STÁVAJÍCÍ VÝŠCE,  INTERIÉROVÝ PARAPET: DUB, TL. 30 mm, POVRCHOVÁ ÚPRAVA TRANSPARENTNÍ OLEJ  EXTERIÉROVÝ PARAPET: KLEMPÍŘSKÝ PRVEK, viz. KL4  NADPRAŽÍ STÁVAJÍCÍ, BEZ EXTERIÉROVÉ ŽALUZIE  BEZPEČNOSTNÍ KOVÁNÍ, MIN. RC3 – Součinitel prostupu tepla Uw = 0,8 W m-2K-1, VÝPLŇ OKNA TEPELNĚ IZOLAČNÍ TROJSKLO</t>
  </si>
  <si>
    <t>O6</t>
  </si>
  <si>
    <t>MATERIÁL: DŘEVĚNÉ OKNO, OTEVÍRACÍ/SKLÁPĚCÍ 1 ks  POVRCHOVÁ ÚPRAVA: PŘÍRODNÍ DUB TRANSPARENTNÍ OLEJ  RÁM OKNA - BEZ PROFILACÍ - BUDE KONZULTOVÁN S ARCHITKTEM V RÁMCI AUTORSKÝCH DOZORŮ  NA STAVENIŠTI.  U = 1,0 W m-2K-1, VÝPLŇ OKNA TEPELNĚ IZOLAČNÍ TROJSKLO  KŘÍDLA MAJÍ PŘIZNANÉ PANTY ZE STRANY INTERIÉRU VE STEJNÉ BARVĚ JAKO OTEVÍRACÍ OLIVA.  TYP A BAREVNOST BUDE UPŘESNĚNA V RÁMCI AUTORSKÝCH DOZORŮ NA STAVENIŠTI.  ROZMĚR OKENNÍHO RÁMU 1 650 x 1 650 mm  ROZMĚR ČÁSTI OTEVÍRAVÉ A SKLÁPĚCÍ 1 550 x 1 550 mm  PARAPET VE STÁVAJÍCÍ VÝŠCE,  INTERIÉROVÝ PARAPET: DUB, TL. 30 mm, POVRCHOVÁ ÚPRAVA TRANSPARENTNÍ OLEJ  EXTERIÉROVÝ PARAPET: PÍSKOVEC, viz. K6  NADPRAŽÍ STÁVAJÍCÍ, BEZ EXTERIÉROVÉ ŽALUZIE  BEZPEČNOSTNÍ KOVÁNÍ, MIN. RC3 – Součinitel prostupu tepla Uw = 0,8 W m-2K-1, VÝPLŇ OKNA TEPELNĚ IZOLAČNÍ TROJSKLO</t>
  </si>
  <si>
    <t>O7</t>
  </si>
  <si>
    <t>MATERIÁL: DŘEVĚNÉ OKNO, SKLÁPĚCÍ 3 ks  POVRCHOVÁ ÚPRAVA: PŘÍRODNÍ DUB TRANSPARENTNÍ OLEJ  RÁM OKNA - BEZ PROFILACÍ - BUDE KONZULTOVÁN S ARCHITKTEM V RÁMCI AUTORSKÝCH DOZORŮ  NA STAVENIŠTI.  U = 1,0 W m-2K-1, VÝPLŇ OKNA TEPELNĚ IZOLAČNÍ TROJSKLO  KŘÍDLO MÁ PŘIZNANÉ PANTY ZE STRANY INTERIÉRU VE STEJNÉ BARVĚ JAKO OTEVÍRACÍ OLIVA. TYP  A BAREVNOST BUDE UPŘESNĚNA V RÁMCI AUTORSKÝCH DOZORŮ NA STAVENIŠTI.  ROZMĚR OKENNÍHO RÁMU 600 x 810 mm  ROZMĚR SKLÁPĚCÍ ČÁSTI 500 x 710 mm  PARAPET VE STÁVAJÍCÍ VÝŠCE,  INTERIÉROVÝ PARAPET: INTERIÉROVÁ OMÍTKA  EXTERIÉROVÝ PARAPET: KLEMPÍŘSKÝ PRVEK, viz. KL11  NADPRAŽÍ STÁVAJÍCÍ, BEZ EXTERIÉROVÉ ŽALUZIE  BEZPEČNOSTNÍ KOVÁNÍ, MIN. RC3 – Součinitel prostupu tepla Uw = 0,8 W m-2K-1, VÝPLŇ OKNA TEPELNĚ IZOLAČNÍ TROJSKLO</t>
  </si>
  <si>
    <t>O8</t>
  </si>
  <si>
    <t>MATERIÁL: DŘEVĚNÉ OKNO, SKLÁPĚCÍ 1 ks  POVRCHOVÁ ÚPRAVA: PŘÍRODNÍ DUB TRANSPARENTNÍ OLEJ  RÁM OKNA - BEZ PROFILACÍ - BUDE KONZULTOVÁN S ARCHITKTEM V RÁMCI AUTORSKÝCH DOZORŮ  NA STAVENIŠTI.  U = 1,0 W m-2K-1, VÝPLŇ OKNA TEPELNĚ IZOLAČNÍ TROJSKLO  KŘÍDLO MÁ PŘIZNANÉ PANTY ZE STRANY INTERIÉRU VE STEJNÉ BARVĚ JAKO OTEVÍRACÍ OLIVA. TYP  A BAREVNOST BUDE UPŘESNĚNA V RÁMCI AUTORSKÝCH DOZORŮ NA STAVENIŠTI.  ROZMĚR OKENNÍHO RÁMU 600 x 810 mm, ROZMĚR SKLÁPĚCÍ ČÁSTI 500 x 710 mm  PARAPET VE STÁVAJÍCÍ VÝŠCE,  INTERIÉROVÝ PARAPET: INTERIÉROVÁ OMÍTKA  EXTERIÉROVÝ PARAPET: SEŠIKMENÝ VIZ. DET. 13, KLEMPÍŘSKÝ PRVEK, viz. KL5  NADPRAŽÍ STÁVAJÍCÍ, BEZ EXTERIÉROVÉ ŽALUZIE  BEZPEČNOSTNÍ KOVÁNÍ, MIN. RC3 – Součinitel prostupu tepla Uw = 0,8 W m-2K-1, VÝPLŇ OKNA TEPELNĚ IZOLAČNÍ TROJSKLO</t>
  </si>
  <si>
    <t>O9</t>
  </si>
  <si>
    <t>MATERIÁL: DŘEVĚNÉ OKNO, SKLÁPĚCÍ 1 ks  POVRCHOVÁ ÚPRAVA: PŘÍRODNÍ DUB TRANSPARENTNÍ OLEJ  RÁM OKNA - BEZ PROFILACÍ - BUDE KONZULTOVÁN S ARCHITKTEM V RÁMCI AUTORSKÝCH DOZORŮ  NA STAVENIŠTI.  U = 1,0 W m-2K-1, VÝPLŇ OKNA TEPELNĚ IZOLAČNÍ TROJSKLO  KŘÍDLO MÁ PŘIZNANÉ PANTY ZE STRANY INTERIÉRU VE STEJNÉ BARVĚ JAKO OTEVÍRACÍ OLIVA. TYP  A BAREVNOST BUDE UPŘESNĚNA V RÁMCI AUTORSKÝCH DOZORŮ NA STAVENIŠTI.  ROZMĚR OKENNÍHO RÁMU 540 x 470 mm, ROZMĚR SKLÁPĚCÍ ČÁSTI 440 x 470 mm  PARAPET VE STÁVAJÍCÍ VÝŠCE, INTERIÉROVÝ PARAPET: INTERIÉROVÁ OMÍTKA  EXTERIÉROVÝ PARAPET: KLEMPÍŘSKÝ PRVEK, viz. KL9  NADPRAŽÍ STÁVAJÍCÍ, BEZ EXTERIÉROVÉ ŽALUZIE  BEZPEČNOSTNÍ KOVÁNÍ, MIN. RC3 – Součinitel prostupu tepla Uw = 0,8 W m-2K-1, VÝPLŇ OKNA TEPELNĚ IZOLAČNÍ TROJSKLO</t>
  </si>
  <si>
    <t>O10</t>
  </si>
  <si>
    <t>MATERIÁL: DŘEVĚNÉ OKNO, SKLÁPĚCÍ, OTEVÍRACÍ 1 ks  POVRCHOVÁ ÚPRAVA: PŘÍRODNÍ DUB TRANSPARENTNÍ OLEJ  RÁM OKNA - BEZ PROFILACÍ - BUDE KONZULTOVÁN S ARCHITKTEM V RÁMCI AUTORSKÝCH DOZORŮ  NA STAVENIŠTI.  U = 1,0 W m-2K-1, VÝPLŇ OKNA TEPELNĚ IZOLAČNÍ TROJSKLO  KŘÍDLO MÁ PŘIZNANÉ PANTY ZE STRANY INTERIÉRU VE STEJNÉ BARVĚ JAKO OTEVÍRACÍ OLIVA. TYP  A BAREVNOST BUDE UPŘESNĚNA V RÁMCI AUTORSKÝCH DOZORŮ NA STAVENIŠTI.  ROZMĚR OKENNÍHO RÁMU 900 x 1 050 mm, ROZMĚR SKLÁPĚCÍ ČÁSTI 800 x 950 mm  PARAPET VE STÁVAJÍCÍ VÝŠCE, INTERIÉROVÝ PARAPET: INTERIÉROVÁ OMÍTKA  EXTERIÉROVÝ PARAPET: KLEMPÍŘSKÝ PRVEK, viz. KL7  NADPRAŽÍ STÁVAJÍCÍ, BEZ EXTERIÉROVÉ ŽALUZIE  BEZPEČNOSTNÍ KOVÁNÍ, MIN. RC3 – Součinitel prostupu tepla Uw = 0,8 W m-2K-1, VÝPLŇ OKNA TEPELNĚ IZOLAČNÍ TROJSKLO</t>
  </si>
  <si>
    <t>O11</t>
  </si>
  <si>
    <t>MATERIÁL: DŘEVĚNÉ OKNO, OTEVÍRACÍ 1 ks  POVRCHOVÁ ÚPRAVA: PŘÍRODNÍ DUB TRANSPARENTNÍ OLEJ  RÁM OKNA - BEZ PROFILACÍ - BUDE KONZULTOVÁN S ARCHITKTEM V RÁMCI AUTORSKÝCH DOZORŮ  NA STAVENIŠTI.  U = 1,0 W m-2K-1, VÝPLŇ OKNA TEPELNĚ IZOLAČNÍ TROJSKLO  KŘÍDLO MÁ PŘIZNANÉ PANTY ZE STRANY INTERIÉRU VE STEJNÉ BARVĚ JAKO OTEVÍRACÍ OLIVA. TYP  A BAREVNOST BUDE UPŘESNĚNA V RÁMCI AUTORSKÝCH DOZORŮ NA STAVENIŠTI.  ROZMĚR OKENNÍHO RÁMU 800 x 960 mm, ROZMĚR SKLÁPĚCÍ ČÁSTI 670 x 860 mm  PARAPET VE STÁVAJÍCÍ VÝŠCE, INTERIÉROVÝ PARAPET: INTERIÉROVÁ OMÍTKA  EXTERIÉROVÝ PARAPET: KLEMPÍŘSKÝ PRVEK, viz. KL10  NADPRAŽÍ STÁVAJÍCÍ, BEZ EXTERIÉROVÉ ŽALUZIE  BEZPEČNOSTNÍ KOVÁNÍ, MIN. RC3 – Součinitel prostupu tepla Uw = 0,8 W m-2K-1, VÝPLŇ OKNA TEPELNĚ IZOLAČNÍ TROJSKLO</t>
  </si>
  <si>
    <t>O12</t>
  </si>
  <si>
    <t>MATERIÁL: DŘEVĚNÉ OKNO, SKLÁPĚCÍ, OTEVÍRACÍ 2 ks  POVRCHOVÁ ÚPRAVA: PŘÍRODNÍ DUB TRANSPARENTNÍ OLEJ  RÁM OKNA - BEZ PROFILACÍ - BUDE KONZULTOVÁN S ARCHITKTEM V RÁMCI AUTORSKÝCH DOZORŮ  NA STAVENIŠTI.  U = 1,0 W m-2K-1, VÝPLŇ OKNA TEPELNĚ IZOLAČNÍ TROJSKLO  KŘÍDLO MÁ PŘIZNANÉ PANTY ZE STRANY INTERIÉRU VE STEJNÉ BARVĚ JAKO OTEVÍRACÍ OLIVA. TYP  A BAREVNOST BUDE UPŘESNĚNA V RÁMCI AUTORSKÝCH DOZORŮ NA STAVENIŠTI.  ROZMĚR OKENNÍHO RÁMU 600 x 810 mm, ROZMĚR SKLÁPĚCÍ ČÁSTI 500 x 710 mm  PARAPET VE STÁVAJÍCÍ VÝŠCE, INTERIÉROVÝ PARAPET: INTERIÉROVÁ OMÍTKA  EXTERIÉROVÝ PARAPET: KLEMPÍŘSKÝ PRVEK, viz. KL11  NADPRAŽÍ STÁVAJÍCÍ, BEZ EXTERIÉROVÉ ŽALUZIE  BEZPEČNOSTNÍ KOVÁNÍ, MIN. RC3 – Součinitel prostupu tepla Uw = 0,8 W m-2K-1, VÝPLŇ OKNA TEPELNĚ IZOLAČNÍ TROJSKLO</t>
  </si>
  <si>
    <t>O13</t>
  </si>
  <si>
    <t>MATERIÁL: DŘEVĚNÉ OKNO, SKLÁPĚCÍ, OTEVÍRACÍ 1 ks  POVRCHOVÁ ÚPRAVA: PŘÍRODNÍ DUB TRANSPARENTNÍ OLEJ  RÁM OKNA - BEZ PROFILACÍ - BUDE KONZULTOVÁN S ARCHITKTEM V RÁMCI AUTORSKÝCH DOZORŮ  NA STAVENIŠTI.  U = 1,0 W m-2K-1, VÝPLŇ OKNA TEPELNĚ IZOLAČNÍ TROJSKLO  KŘÍDLO MÁ PŘIZNANÉ PANTY ZE STRANY INTERIÉRU VE STEJNÉ BARVĚ JAKO OTEVÍRACÍ OLIVA. TYP  A BAREVNOST BUDE UPŘESNĚNA V RÁMCI AUTORSKÝCH DOZORŮ NA STAVENIŠTI.  ROZMĚR OKENNÍHO RÁMU 900 x 550 mm, ROZMĚR SKLÁPĚCÍ ČÁSTI 800 x 450 mm  PARAPET VE STÁVAJÍCÍ VÝŠCE, INTERIÉROVÝ PARAPET: INTERIÉROVÁ OMÍTKA  EXTERIÉROVÝ PARAPET: KLEMPÍŘSKÝ PRVEK, viz. KL12  NADPRAŽÍ STÁVAJÍCÍ, BEZ EXTERIÉROVÉ ŽALUZIE  BEZPEČNOSTNÍ KOVÁNÍ, MIN. RC3 – Součinitel prostupu tepla Uw = 0,8 W m-2K-1, VÝPLŇ OKNA TEPELNĚ IZOLAČNÍ TROJSKLO</t>
  </si>
  <si>
    <t>O14</t>
  </si>
  <si>
    <t>MATERIÁL: DŘEVĚNÉ OKNO, SKLÁPĚCÍ, OTEVÍRACÍ 2 ks  POVRCHOVÁ ÚPRAVA: PŘÍRODNÍ DUB TRANSPARENTNÍ OLEJ  RÁM OKNA - BEZ PROFILACÍ - BUDE KONZULTOVÁN S ARCHITKTEM V RÁMCI AUTORSKÝCH DOZORŮ  NA STAVENIŠTI.  U = 1,0 W m-2K-1, VÝPLŇ OKNA TEPELNĚ IZOLAČNÍ TROJSKLO  KŘÍDLO MÁ PŘIZNANÉ PANTY ZE STRANY INTERIÉRU VE STEJNÉ BARVĚ JAKO OTEVÍRACÍ OLIVA. TYP  A BAREVNOST BUDE UPŘESNĚNA V RÁMCI AUTORSKÝCH DOZORŮ NA STAVENIŠTI.  ROZMĚR OKENNÍHO RÁMU 1 180 x 1 250 mm, ROZMĚR SKLÁPĚCÍ ČÁSTI 1 050 x 1 150 mm  PARAPET VE STÁVAJÍCÍ VÝŠCE, INTERIÉROVÝ PARAPET: INTERIÉROVÁ OMÍTKA  EXTERIÉROVÝ PARAPET: KLEMPÍŘSKÝ PRVEK, viz. KL13  NADPRAŽÍ STÁVAJÍCÍ, BEZ EXTERIÉROVÉ ŽALUZIE  BEZPEČNOSTNÍ KOVÁNÍ, MIN. RC3 – Součinitel prostupu tepla Uw = 0,8 W m-2K-1, VÝPLŇ OKNA TEPELNĚ IZOLAČNÍ TROJSKLO</t>
  </si>
  <si>
    <t>O15</t>
  </si>
  <si>
    <t>MATERIÁL: DŘEVĚNÉ OKNO, OTEVÍRACÍ 1 ks  POVRCHOVÁ ÚPRAVA: PŘÍRODNÍ DUB TRANSPARENTNÍ OLEJ  RÁM OKNA - BEZ PROFILACÍ - BUDE KONZULTOVÁN S ARCHITKTEM V RÁMCI AUTORSKÝCH DOZORŮ  NA STAVENIŠTI.  U = 1,0 W m-2K-1, VÝPLŇ OKNA TEPELNĚ IZOLAČNÍ TROJSKLO  KŘÍDLO MÁ PŘIZNANÉ PANTY ZE STRANY INTERIÉRU VE STEJNÉ BARVĚ JAKO OTEVÍRACÍ OLIVA. TYP  A BAREVNOST BUDE UPŘESNĚNA V RÁMCI AUTORSKÝCH DOZORŮ NA STAVENIŠTI.  ROZMĚR OKENNÍHO RÁMU 1 500 x 1 600 mm, ROZMĚR SKLÁPĚCÍ ČÁSTI 1 400 x 1 500 mm  PARAPET VE STÁVAJÍCÍ VÝŠCE, INTERIÉROVÝ PARAPET: INTERIÉROVÁ OMÍTKA  EXTERIÉROVÝ PARAPET: KLEMPÍŘSKÝ PRVEK, viz. KL8  NADPRAŽÍ STÁVAJÍCÍ, BEZ EXTERIÉROVÉ ŽALUZIE  BEZPEČNOSTNÍ KOVÁNÍ, MIN. RC3 – Součinitel prostupu tepla Uw = 0,8 W m-2K-1, VÝPLŇ OKNA TEPELNĚ IZOLAČNÍ TROJSKLO</t>
  </si>
  <si>
    <t>O16</t>
  </si>
  <si>
    <t>MATERIÁL: DŘEVO - HLINÍKOVÉ OKNO, VYKLÁPĚCÍ 8 ks  POVRCHOVÁ ÚPRAVA: PŘÍRODNÍ DUB TRANSPARENTNÍ OLEJ  U = 1,0 W m-2K-1, VÝPLŇ OKNA TEPELNĚ IZOLAČNÍ TROJSKLO  KŘÍDLO MÁ PŘIZNANÉ PANTY ZE STRANY INTERIÉRU VE STEJNÉ BARVĚ  JAKO OTEVÍRACÍ OLIVA. TYP A BAREVNOST BUDE UPŘESNĚNA V RÁMCI  AUTORSKÝCH DOZORŮ NA STAVENIŠTI.  ROZMĚR OKENNÍHO RÁMU 800 x 1 200 mm  ŠIKMÝ PARAPER, ŠIKMÉ NADPRAŽÍ  KOMPLETACE MADLO, INTEGROVANÁ VENTILACE, FILTR PROTI  PRACHU A HMYZU. – Součinitel prostupu tepla Uw = 0,8 W m-2K-1, VÝPLŇ OKNA TEPELNĚ IZOLAČNÍ TROJSKLO</t>
  </si>
  <si>
    <t>O17</t>
  </si>
  <si>
    <t>MATERIÁL: DŘEVĚNÉ OKNO, SKLÁPĚCÍ 2 ks  POVRCHOVÁ ÚPRAVA: PŘÍRODNÍ DUB TRANSPARENTNÍ OLEJ  RÁM OKNA - BEZ PROFILACÍ - BUDE KONZULTOVÁN S ARCHITKTEM V RÁMCI AUTORSKÝCH DOZORŮ  NA STAVENIŠTI.  U = 1,0 W m-2K-1, VÝPLŇ OKNA TEPELNĚ IZOLAČNÍ TROJSKLO  KŘÍDLO MÁ PŘIZNANÉ PANTY ZE STRANY INTERIÉRU VE STEJNÉ BARVĚ JAKO OTEVÍRACÍ OLIVA. TYP  A BAREVNOST BUDE UPŘESNĚNA V RÁMCI AUTORSKÝCH DOZORŮ NA STAVENIŠTI.  ROZMĚR OKENNÍHO RÁMU 1 000 x 500 mm, ROZMĚR SKLÁPĚCÍ ČÁSTI 900 x 400 mm  PARAPET VE STÁVAJÍCÍ VÝŠCE, INTERIÉROVÝ PARAPET: INTERIÉROVÁ OMÍTKA  EXTERIÉROVÝ PARAPET: KLEMPÍŘSKÝ PRVEK, viz. KL16  NADPRAŽÍ STÁVAJÍCÍ, BEZ EXTERIÉROVÉ ŽALUZIE  BEZPEČNOSTNÍ KOVÁNÍ, MIN. RC3 – Součinitel prostupu tepla Uw = 0,8 W m-2K-1, VÝPLŇ OKNA TEPELNĚ IZOLAČNÍ TROJSKLO</t>
  </si>
  <si>
    <t>Montáž oken a dveří</t>
  </si>
  <si>
    <t>Parotěsné pásky</t>
  </si>
  <si>
    <t>Doprava oken a dveří</t>
  </si>
  <si>
    <t>Ž1</t>
  </si>
  <si>
    <t>ŽALUZIE OKNA - PRŮČELÍ + SCHRÁNKA, KOMPLETNÍ DOTÁVKA, VČETNĚ DETAILŮ</t>
  </si>
  <si>
    <t>Ž2</t>
  </si>
  <si>
    <t>ŽALUZIE KNA – PRŮČELÍ + SCHRÁNKA, KOMPLETNÍ DOTÁVKA, VČETNĚ DETAILŮ</t>
  </si>
  <si>
    <t>2+1+2</t>
  </si>
  <si>
    <t>Ž3</t>
  </si>
  <si>
    <t>ŽALUZIE ZADNÍ OKNA – PRŮČELÍ + SCHRÁNKA, KOMPLETNÍ DOTÁVKA, VČETNĚ DETAILŮ</t>
  </si>
  <si>
    <t>Dodávka a montáž nástěnky - DET12</t>
  </si>
  <si>
    <t>Dodávka a montáž čistící zóny - + stavební připravenost Z1</t>
  </si>
  <si>
    <t>Dodávka a montáž čistící zóny - + stavební připravenost Z2</t>
  </si>
  <si>
    <t>Dodávka a montáž schodiště + připravenost Z3</t>
  </si>
  <si>
    <t>Dodávka a montáž schodiště + připravenost Z4</t>
  </si>
  <si>
    <t>Dodávka a montáž čistící zóny - + stavební připravenost Z5</t>
  </si>
  <si>
    <t>OCELOVÁ, ŽÁROVĚ POZINKOVANÁ KONSTRUKCE PRO OSAZENÍ KAMENNÉHO OBKLADU  REVIZNÍHO OTVORU HUV Z6</t>
  </si>
  <si>
    <t>NÁSTĚNKA  ZABUDOVANÁ V  ZATEPLOVACÍM SYSTÉMU Z7</t>
  </si>
  <si>
    <t>OCELOVÁ, ŽÁROVĚ POZINKOVANÁ KONSTRUKCE PRO EXTER. VZT JEDNOTEK Z8</t>
  </si>
  <si>
    <t>POŠTOVNÍ SCHRÁNKA ZABUDOVÁNA V ZÓNĚ TEPELNÉHO IZOLANTU Z9</t>
  </si>
  <si>
    <t>oddíl 777</t>
  </si>
  <si>
    <t>Podlahy syntetické:</t>
  </si>
  <si>
    <t>C-777615115-0</t>
  </si>
  <si>
    <t>NATER PODLAH BETON 1xSIKAFLOOR 2540 W - S4</t>
  </si>
  <si>
    <t>PODLAHY SYNTETICKÉ CELKEM</t>
  </si>
  <si>
    <t>oddíl 784</t>
  </si>
  <si>
    <t>Malby:</t>
  </si>
  <si>
    <t>C-784452281-0</t>
  </si>
  <si>
    <t>MALBA 3xPRIMAL BILA MISTN V 3,5M - předběžná výměra - celkový rozsah bude stanoven a posouzen např. při výstavbě prací a po dokončení zednickcýh prací - odhadovaná výměra</t>
  </si>
  <si>
    <t>MALBY CELKEM</t>
  </si>
  <si>
    <t>oddíl 789</t>
  </si>
  <si>
    <t>Práce písmomalířské:</t>
  </si>
  <si>
    <t>C-789999991-0</t>
  </si>
  <si>
    <t>HZS PRACE PISMOMALIRSKE - OZNAČENÍ DOMU NÁPISEM, ŠEDÁ FASÁDNÍ BARVA, FONT FORMULA_x000D_
CONDENSED LIGHT</t>
  </si>
  <si>
    <t>PRÁCE PÍSMOMALÍŘSKÉ CELKEM</t>
  </si>
  <si>
    <t>oddíl 795</t>
  </si>
  <si>
    <t>Kamenické práce:</t>
  </si>
  <si>
    <t>K</t>
  </si>
  <si>
    <t>Kamenný sokl</t>
  </si>
  <si>
    <t>K1</t>
  </si>
  <si>
    <t>Nový vstup</t>
  </si>
  <si>
    <t>K2</t>
  </si>
  <si>
    <t>K3</t>
  </si>
  <si>
    <t>Kamenný parapet</t>
  </si>
  <si>
    <t>K4</t>
  </si>
  <si>
    <t>Parapet průčelí</t>
  </si>
  <si>
    <t>K5</t>
  </si>
  <si>
    <t>Předsazený schod</t>
  </si>
  <si>
    <t>K6</t>
  </si>
  <si>
    <t>Parapet kuchyně</t>
  </si>
  <si>
    <t>K7</t>
  </si>
  <si>
    <t>Podesta</t>
  </si>
  <si>
    <t>K8</t>
  </si>
  <si>
    <t>Schod</t>
  </si>
  <si>
    <t>K9</t>
  </si>
  <si>
    <t>Vyrovnávací podesta</t>
  </si>
  <si>
    <t>K10</t>
  </si>
  <si>
    <t>K11</t>
  </si>
  <si>
    <t>Schody do bytu</t>
  </si>
  <si>
    <t>K12</t>
  </si>
  <si>
    <t>Schody do bytu,CN -(145x280), obr. (210x300)</t>
  </si>
  <si>
    <t>K13</t>
  </si>
  <si>
    <t>Schody</t>
  </si>
  <si>
    <t>KAMENICKÉ CELKEM</t>
  </si>
  <si>
    <t>C-721174333-0</t>
  </si>
  <si>
    <t>MTZ POTR KANAL VNI DEST PE DN -150 - dešťová přípojka (odhadovaná výměra)</t>
  </si>
  <si>
    <t>H-28611332-1</t>
  </si>
  <si>
    <t>ROURY PVC KANAL HRDL KGEM SN 8 DN 160 - dešťová přípojka (odhadovaná výměra)</t>
  </si>
  <si>
    <t>C-721999991-0</t>
  </si>
  <si>
    <t>HZS PRACE INSTALATERSKE KANALIZACNI - dešťová přípojka (odhadovaná výměra) - napojení na kanalizaci</t>
  </si>
  <si>
    <t>HZS PRACE INSTALATERSKE KANALIZACNI - napojení ostatních svodů</t>
  </si>
  <si>
    <t>2*8</t>
  </si>
  <si>
    <t>C-721242116-0</t>
  </si>
  <si>
    <t>LAPAC STRESNICH SPLAVENIN DN 125 - Kl18</t>
  </si>
  <si>
    <t>C-998721101-0</t>
  </si>
  <si>
    <t>KANALIZACE PRESUN HMOT VYSKA -6M</t>
  </si>
  <si>
    <t>oddíl 722</t>
  </si>
  <si>
    <t>Vodovod vnitřní:</t>
  </si>
  <si>
    <t>C-722999991-0</t>
  </si>
  <si>
    <t>HZS PRACE INSTALATERSKE VODOVODNI - NUTNÝ PŘESUN STÁVAJÍCÍHO TRASOVÁNÍ POZICE VODY._x000D_
TRASOVÁNÍ POVEDE NOVĚ PODLAHOU. PROSTUP MEZI MÍSTNOSTÍ_x000D_
0.03 A 0.02 BUDE POSUNUT. TRASOVÁNÍ BUDE UPŘESNĚNO_x000D_
PROJEKTANTEM V RÁMCI PROVÁDĚNÍ KONTROLNÍCH DNÍ NA_x000D_
STAVENIŠTI - odhad výměr</t>
  </si>
  <si>
    <t>VODOVOD VNITŘNÍ CELKEM</t>
  </si>
  <si>
    <t>Montáže silnoproud:</t>
  </si>
  <si>
    <t>NOVÁ POZICE EL. ROZVADĚČE  DO MÍSTNOSTI JE TŘEBA PŘIVÉST ELEKTRO, VE STÁVAJÍCÍM STAVU  NENÍ PŘIVEDENO - odhadovaná cena</t>
  </si>
  <si>
    <t>ZRUŠENÍ STÁVAJÍCÍHO AXIÁLNÍHO VENTILÁTORU A LOKÁLNÍ  DOPLNĚNÍ VNITŘNÍ JÁDROVÉ OMÍTKY</t>
  </si>
  <si>
    <t>MONTÁŽE SILNOPROUD CELKEM</t>
  </si>
  <si>
    <t>Svislé konstrukce</t>
  </si>
  <si>
    <t>Úpravy povrchů vnitřní</t>
  </si>
  <si>
    <t>Úpravy povrchů vnější</t>
  </si>
  <si>
    <t>Lešení a stavební výtahy</t>
  </si>
  <si>
    <t>Izolace proti vodě</t>
  </si>
  <si>
    <t>Izolace tepelné</t>
  </si>
  <si>
    <t>Konstrukce tesařské</t>
  </si>
  <si>
    <t>Konstrukce klempířské</t>
  </si>
  <si>
    <t>Podlahy syntetické</t>
  </si>
  <si>
    <t>Malby</t>
  </si>
  <si>
    <t>Práce písmomalířské</t>
  </si>
  <si>
    <t>Kamenické práce</t>
  </si>
  <si>
    <t>Montáže silnoproud</t>
  </si>
  <si>
    <t>SO-01</t>
  </si>
  <si>
    <t>Revitalizace budovy Společenský dům</t>
  </si>
  <si>
    <t>2022/I</t>
  </si>
  <si>
    <t>Dílenská dokumentace</t>
  </si>
  <si>
    <t>Jednání s DOSS,zábory,poplat.</t>
  </si>
  <si>
    <t>REKAPITULACE OBJEKTŮ STAVBY</t>
  </si>
  <si>
    <t xml:space="preserve">Kód stavby : </t>
  </si>
  <si>
    <t xml:space="preserve">Název stavby : </t>
  </si>
  <si>
    <t xml:space="preserve">Datum: </t>
  </si>
  <si>
    <t>11.5.2022</t>
  </si>
  <si>
    <t>Místo stavby:</t>
  </si>
  <si>
    <t>K.Ú. Hodslavice</t>
  </si>
  <si>
    <t>NÁKLADY ZA JEDNOTLIVÉ STAVEBNÍ OBJEKTY</t>
  </si>
  <si>
    <t>Kód objektu</t>
  </si>
  <si>
    <t>Název objektu</t>
  </si>
  <si>
    <t>JKSO</t>
  </si>
  <si>
    <t>Cena bez DPH
(Kč)</t>
  </si>
  <si>
    <t>Cena s DPH
(Kč)</t>
  </si>
  <si>
    <t>CENA ZA STAVBU CELKEM</t>
  </si>
  <si>
    <t>SOUHRNNÝ LIST STAVBY</t>
  </si>
  <si>
    <t xml:space="preserve">Místo stavby: </t>
  </si>
  <si>
    <t xml:space="preserve">Projektant : </t>
  </si>
  <si>
    <t xml:space="preserve">IČO : </t>
  </si>
  <si>
    <t xml:space="preserve">DIČ : </t>
  </si>
  <si>
    <t xml:space="preserve">Objednatel : </t>
  </si>
  <si>
    <t xml:space="preserve">Zpracovatel : </t>
  </si>
  <si>
    <t xml:space="preserve">Zhotovitel : </t>
  </si>
  <si>
    <t>Průzkumné, geodetické a projektové práce + Technologie + Mobiliář</t>
  </si>
  <si>
    <t>Cena bez DPH</t>
  </si>
  <si>
    <t>21% činí :</t>
  </si>
  <si>
    <t>15% činí :</t>
  </si>
  <si>
    <t>CENA CELKEM VČETNĚ DPH:</t>
  </si>
  <si>
    <t>Datum, razítko, podpis</t>
  </si>
</sst>
</file>

<file path=xl/styles.xml><?xml version="1.0" encoding="utf-8"?>
<styleSheet xmlns="http://schemas.openxmlformats.org/spreadsheetml/2006/main">
  <numFmts count="4">
    <numFmt numFmtId="164" formatCode="#,##0.0"/>
    <numFmt numFmtId="165" formatCode="#,##0.000"/>
    <numFmt numFmtId="166" formatCode="#,##0.00000"/>
    <numFmt numFmtId="167" formatCode="#,##0.0000"/>
  </numFmts>
  <fonts count="11">
    <font>
      <sz val="10"/>
      <color theme="1"/>
      <name val="Arial"/>
      <family val="2"/>
      <charset val="238"/>
    </font>
    <font>
      <sz val="7"/>
      <color theme="1"/>
      <name val="Arial"/>
      <family val="2"/>
      <charset val="238"/>
    </font>
    <font>
      <i/>
      <sz val="7"/>
      <color theme="1"/>
      <name val="Arial"/>
      <family val="2"/>
      <charset val="238"/>
    </font>
    <font>
      <b/>
      <sz val="10"/>
      <color theme="1"/>
      <name val="Arial"/>
      <family val="2"/>
      <charset val="238"/>
    </font>
    <font>
      <sz val="8"/>
      <color theme="1"/>
      <name val="Arial"/>
      <family val="2"/>
      <charset val="238"/>
    </font>
    <font>
      <b/>
      <sz val="8"/>
      <color theme="1"/>
      <name val="Arial"/>
      <family val="2"/>
      <charset val="238"/>
    </font>
    <font>
      <sz val="7"/>
      <color indexed="8"/>
      <name val="Arial"/>
      <family val="2"/>
      <charset val="238"/>
    </font>
    <font>
      <b/>
      <sz val="14"/>
      <color theme="1"/>
      <name val="Arial"/>
      <family val="2"/>
      <charset val="238"/>
    </font>
    <font>
      <b/>
      <sz val="13"/>
      <color theme="1"/>
      <name val="Arial"/>
      <family val="2"/>
      <charset val="238"/>
    </font>
    <font>
      <b/>
      <sz val="11"/>
      <color theme="1"/>
      <name val="Arial"/>
      <family val="2"/>
      <charset val="238"/>
    </font>
    <font>
      <sz val="7"/>
      <color indexed="21"/>
      <name val="Arial"/>
      <family val="2"/>
      <charset val="238"/>
    </font>
  </fonts>
  <fills count="4">
    <fill>
      <patternFill patternType="none"/>
    </fill>
    <fill>
      <patternFill patternType="gray125"/>
    </fill>
    <fill>
      <patternFill patternType="solid">
        <fgColor indexed="22"/>
        <bgColor indexed="64"/>
      </patternFill>
    </fill>
    <fill>
      <patternFill patternType="solid">
        <fgColor indexed="29"/>
        <bgColor indexed="64"/>
      </patternFill>
    </fill>
  </fills>
  <borders count="84">
    <border>
      <left/>
      <right/>
      <top/>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right style="thin">
        <color indexed="64"/>
      </right>
      <top style="medium">
        <color indexed="64"/>
      </top>
      <bottom/>
      <diagonal/>
    </border>
    <border>
      <left/>
      <right style="thin">
        <color indexed="64"/>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hair">
        <color indexed="64"/>
      </right>
      <top style="thin">
        <color indexed="64"/>
      </top>
      <bottom style="medium">
        <color indexed="64"/>
      </bottom>
      <diagonal/>
    </border>
    <border>
      <left style="medium">
        <color indexed="64"/>
      </left>
      <right style="hair">
        <color indexed="64"/>
      </right>
      <top style="thin">
        <color indexed="64"/>
      </top>
      <bottom/>
      <diagonal/>
    </border>
    <border>
      <left style="hair">
        <color indexed="64"/>
      </left>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medium">
        <color indexed="64"/>
      </bottom>
      <diagonal/>
    </border>
    <border>
      <left style="thin">
        <color indexed="64"/>
      </left>
      <right style="hair">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hair">
        <color indexed="64"/>
      </right>
      <top style="medium">
        <color indexed="64"/>
      </top>
      <bottom/>
      <diagonal/>
    </border>
    <border>
      <left style="thin">
        <color indexed="64"/>
      </left>
      <right style="thin">
        <color indexed="64"/>
      </right>
      <top style="medium">
        <color indexed="64"/>
      </top>
      <bottom/>
      <diagonal/>
    </border>
    <border>
      <left style="thin">
        <color indexed="64"/>
      </left>
      <right style="hair">
        <color indexed="64"/>
      </right>
      <top style="medium">
        <color indexed="64"/>
      </top>
      <bottom/>
      <diagonal/>
    </border>
    <border>
      <left style="thin">
        <color indexed="64"/>
      </left>
      <right style="medium">
        <color indexed="64"/>
      </right>
      <top style="thin">
        <color indexed="64"/>
      </top>
      <bottom/>
      <diagonal/>
    </border>
    <border>
      <left style="hair">
        <color indexed="64"/>
      </left>
      <right/>
      <top/>
      <bottom/>
      <diagonal/>
    </border>
    <border>
      <left style="medium">
        <color indexed="64"/>
      </left>
      <right style="thin">
        <color indexed="64"/>
      </right>
      <top/>
      <bottom/>
      <diagonal/>
    </border>
    <border>
      <left style="medium">
        <color indexed="64"/>
      </left>
      <right style="hair">
        <color indexed="64"/>
      </right>
      <top/>
      <bottom/>
      <diagonal/>
    </border>
    <border>
      <left style="thin">
        <color indexed="64"/>
      </left>
      <right style="hair">
        <color indexed="64"/>
      </right>
      <top/>
      <bottom/>
      <diagonal/>
    </border>
    <border>
      <left style="thin">
        <color indexed="64"/>
      </left>
      <right/>
      <top/>
      <bottom style="thin">
        <color indexed="64"/>
      </bottom>
      <diagonal/>
    </border>
    <border>
      <left style="medium">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medium">
        <color auto="1"/>
      </right>
      <top style="thin">
        <color indexed="64"/>
      </top>
      <bottom/>
      <diagonal/>
    </border>
    <border>
      <left style="thin">
        <color indexed="64"/>
      </left>
      <right style="medium">
        <color auto="1"/>
      </right>
      <top style="thin">
        <color indexed="64"/>
      </top>
      <bottom style="thin">
        <color indexed="64"/>
      </bottom>
      <diagonal/>
    </border>
    <border>
      <left style="thin">
        <color indexed="64"/>
      </left>
      <right style="medium">
        <color auto="1"/>
      </right>
      <top style="thin">
        <color indexed="64"/>
      </top>
      <bottom/>
      <diagonal/>
    </border>
    <border>
      <left/>
      <right style="medium">
        <color auto="1"/>
      </right>
      <top style="medium">
        <color indexed="64"/>
      </top>
      <bottom style="thin">
        <color indexed="64"/>
      </bottom>
      <diagonal/>
    </border>
    <border>
      <left/>
      <right style="medium">
        <color auto="1"/>
      </right>
      <top/>
      <bottom/>
      <diagonal/>
    </border>
    <border>
      <left style="medium">
        <color indexed="64"/>
      </left>
      <right/>
      <top style="medium">
        <color auto="1"/>
      </top>
      <bottom style="thin">
        <color indexed="64"/>
      </bottom>
      <diagonal/>
    </border>
    <border>
      <left/>
      <right/>
      <top style="medium">
        <color auto="1"/>
      </top>
      <bottom style="thin">
        <color indexed="64"/>
      </bottom>
      <diagonal/>
    </border>
    <border>
      <left style="thin">
        <color indexed="64"/>
      </left>
      <right/>
      <top style="medium">
        <color auto="1"/>
      </top>
      <bottom style="thin">
        <color indexed="64"/>
      </bottom>
      <diagonal/>
    </border>
    <border>
      <left/>
      <right style="medium">
        <color auto="1"/>
      </right>
      <top style="medium">
        <color auto="1"/>
      </top>
      <bottom style="thin">
        <color indexed="64"/>
      </bottom>
      <diagonal/>
    </border>
    <border>
      <left/>
      <right style="thin">
        <color indexed="64"/>
      </right>
      <top style="medium">
        <color auto="1"/>
      </top>
      <bottom style="thin">
        <color indexed="64"/>
      </bottom>
      <diagonal/>
    </border>
    <border>
      <left/>
      <right style="medium">
        <color auto="1"/>
      </right>
      <top style="thin">
        <color indexed="64"/>
      </top>
      <bottom style="thin">
        <color indexed="64"/>
      </bottom>
      <diagonal/>
    </border>
    <border>
      <left/>
      <right style="medium">
        <color auto="1"/>
      </right>
      <top style="thin">
        <color indexed="64"/>
      </top>
      <bottom style="medium">
        <color indexed="64"/>
      </bottom>
      <diagonal/>
    </border>
  </borders>
  <cellStyleXfs count="1">
    <xf numFmtId="0" fontId="0" fillId="0" borderId="0"/>
  </cellStyleXfs>
  <cellXfs count="264">
    <xf numFmtId="0" fontId="0" fillId="0" borderId="0" xfId="0"/>
    <xf numFmtId="0" fontId="1" fillId="0" borderId="0" xfId="0" applyFont="1"/>
    <xf numFmtId="0" fontId="2" fillId="0" borderId="0" xfId="0" applyFont="1"/>
    <xf numFmtId="0" fontId="2" fillId="0" borderId="0" xfId="0" applyFont="1" applyAlignment="1"/>
    <xf numFmtId="0" fontId="0" fillId="0" borderId="0" xfId="0" applyFont="1"/>
    <xf numFmtId="0" fontId="3" fillId="0" borderId="0" xfId="0" applyFont="1"/>
    <xf numFmtId="0" fontId="3" fillId="0" borderId="0" xfId="0" applyFont="1" applyAlignment="1">
      <alignment horizontal="center" vertical="center"/>
    </xf>
    <xf numFmtId="0" fontId="0" fillId="0" borderId="0" xfId="0" applyAlignment="1"/>
    <xf numFmtId="0" fontId="1" fillId="0" borderId="6" xfId="0" applyFont="1" applyBorder="1"/>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2" borderId="17" xfId="0" applyFont="1" applyFill="1" applyBorder="1" applyAlignment="1">
      <alignment horizontal="center"/>
    </xf>
    <xf numFmtId="0" fontId="1" fillId="0" borderId="3" xfId="0" applyFont="1" applyBorder="1" applyAlignment="1">
      <alignment horizontal="center" vertical="center"/>
    </xf>
    <xf numFmtId="0" fontId="0" fillId="0" borderId="4" xfId="0" applyBorder="1" applyAlignment="1"/>
    <xf numFmtId="0" fontId="1" fillId="2" borderId="20" xfId="0" applyFont="1" applyFill="1" applyBorder="1" applyAlignment="1">
      <alignment horizontal="center"/>
    </xf>
    <xf numFmtId="0" fontId="1" fillId="0" borderId="5" xfId="0" applyFont="1" applyBorder="1" applyAlignment="1">
      <alignment horizontal="center" vertical="center"/>
    </xf>
    <xf numFmtId="0" fontId="0" fillId="0" borderId="2" xfId="0" applyBorder="1" applyAlignment="1"/>
    <xf numFmtId="0" fontId="0" fillId="0" borderId="6" xfId="0" applyBorder="1" applyAlignment="1"/>
    <xf numFmtId="0" fontId="1" fillId="0" borderId="25" xfId="0" applyFont="1" applyBorder="1" applyAlignment="1">
      <alignment horizontal="center" vertical="center"/>
    </xf>
    <xf numFmtId="0" fontId="1" fillId="2" borderId="24" xfId="0" applyFont="1" applyFill="1" applyBorder="1" applyAlignment="1">
      <alignment horizontal="center"/>
    </xf>
    <xf numFmtId="0" fontId="1" fillId="0" borderId="1" xfId="0" applyFont="1" applyBorder="1" applyAlignment="1">
      <alignment horizontal="center" vertical="center"/>
    </xf>
    <xf numFmtId="0" fontId="1" fillId="2" borderId="26" xfId="0" applyFont="1" applyFill="1" applyBorder="1" applyAlignment="1">
      <alignment horizontal="center"/>
    </xf>
    <xf numFmtId="0" fontId="1" fillId="0" borderId="30" xfId="0" applyFont="1" applyBorder="1" applyAlignment="1">
      <alignment horizontal="center" vertical="center"/>
    </xf>
    <xf numFmtId="0" fontId="1" fillId="2" borderId="29" xfId="0" applyFont="1" applyFill="1" applyBorder="1" applyAlignment="1">
      <alignment horizontal="center"/>
    </xf>
    <xf numFmtId="0" fontId="1" fillId="0" borderId="32" xfId="0" applyFont="1" applyBorder="1" applyAlignment="1">
      <alignment horizontal="center" vertical="center"/>
    </xf>
    <xf numFmtId="0" fontId="0" fillId="0" borderId="33" xfId="0" applyBorder="1" applyAlignment="1"/>
    <xf numFmtId="0" fontId="1" fillId="2" borderId="34" xfId="0" applyFont="1" applyFill="1" applyBorder="1" applyAlignment="1">
      <alignment horizontal="center"/>
    </xf>
    <xf numFmtId="0" fontId="4" fillId="0" borderId="0" xfId="0" applyFont="1"/>
    <xf numFmtId="0" fontId="5" fillId="0" borderId="0" xfId="0" applyFont="1"/>
    <xf numFmtId="0" fontId="5" fillId="0" borderId="3" xfId="0" applyFont="1" applyBorder="1"/>
    <xf numFmtId="0" fontId="5" fillId="0" borderId="5" xfId="0" applyFont="1" applyBorder="1"/>
    <xf numFmtId="0" fontId="5" fillId="0" borderId="3" xfId="0" applyFont="1" applyBorder="1" applyAlignment="1">
      <alignment vertical="center"/>
    </xf>
    <xf numFmtId="0" fontId="5" fillId="0" borderId="36" xfId="0" applyFont="1" applyBorder="1"/>
    <xf numFmtId="0" fontId="5" fillId="0" borderId="38" xfId="0" applyFont="1" applyBorder="1"/>
    <xf numFmtId="0" fontId="5" fillId="0" borderId="32" xfId="0" applyFont="1" applyBorder="1"/>
    <xf numFmtId="0" fontId="5" fillId="0" borderId="1" xfId="0" applyFont="1" applyBorder="1"/>
    <xf numFmtId="0" fontId="5" fillId="0" borderId="27" xfId="0" applyFont="1" applyBorder="1"/>
    <xf numFmtId="0" fontId="5" fillId="0" borderId="22" xfId="0" applyFont="1" applyBorder="1"/>
    <xf numFmtId="0" fontId="5" fillId="0" borderId="27" xfId="0" applyFont="1" applyBorder="1" applyAlignment="1">
      <alignment horizontal="right" vertical="center"/>
    </xf>
    <xf numFmtId="0" fontId="5" fillId="0" borderId="27" xfId="0" applyFont="1" applyBorder="1" applyAlignment="1">
      <alignment horizontal="left" vertical="center"/>
    </xf>
    <xf numFmtId="0" fontId="5" fillId="0" borderId="25" xfId="0" applyFont="1" applyBorder="1"/>
    <xf numFmtId="0" fontId="5" fillId="0" borderId="30" xfId="0" applyFont="1" applyBorder="1"/>
    <xf numFmtId="0" fontId="5" fillId="0" borderId="39" xfId="0" applyFont="1" applyBorder="1"/>
    <xf numFmtId="0" fontId="1" fillId="0" borderId="6" xfId="0" applyFont="1" applyBorder="1" applyAlignment="1">
      <alignment horizontal="right" vertical="center"/>
    </xf>
    <xf numFmtId="0" fontId="1" fillId="0" borderId="4" xfId="0" applyFont="1" applyBorder="1" applyAlignment="1">
      <alignment vertical="center"/>
    </xf>
    <xf numFmtId="0" fontId="1" fillId="0" borderId="4" xfId="0" applyFont="1" applyBorder="1" applyAlignment="1">
      <alignment horizontal="left" vertical="center"/>
    </xf>
    <xf numFmtId="0" fontId="1" fillId="0" borderId="4" xfId="0" applyFont="1" applyBorder="1" applyAlignment="1">
      <alignment horizontal="left" vertical="center" wrapText="1"/>
    </xf>
    <xf numFmtId="0" fontId="6" fillId="0" borderId="4" xfId="0" applyFont="1" applyBorder="1" applyAlignment="1">
      <alignment horizontal="center" vertical="center"/>
    </xf>
    <xf numFmtId="3" fontId="1" fillId="0" borderId="4" xfId="0" applyNumberFormat="1" applyFont="1" applyBorder="1" applyAlignment="1">
      <alignment vertical="center"/>
    </xf>
    <xf numFmtId="164" fontId="1" fillId="0" borderId="6" xfId="0" applyNumberFormat="1" applyFont="1" applyBorder="1" applyAlignment="1">
      <alignment vertical="center"/>
    </xf>
    <xf numFmtId="164" fontId="1" fillId="0" borderId="40" xfId="0" applyNumberFormat="1" applyFont="1" applyBorder="1" applyAlignment="1">
      <alignment vertical="center"/>
    </xf>
    <xf numFmtId="165" fontId="1" fillId="0" borderId="4" xfId="0" applyNumberFormat="1" applyFont="1" applyBorder="1" applyAlignment="1">
      <alignment vertical="center"/>
    </xf>
    <xf numFmtId="165" fontId="1" fillId="0" borderId="40" xfId="0" applyNumberFormat="1" applyFont="1" applyBorder="1" applyAlignment="1">
      <alignment vertical="center"/>
    </xf>
    <xf numFmtId="0" fontId="1" fillId="0" borderId="33" xfId="0" applyFont="1" applyBorder="1" applyAlignment="1">
      <alignment horizontal="left" vertical="center"/>
    </xf>
    <xf numFmtId="164" fontId="1" fillId="0" borderId="4" xfId="0" applyNumberFormat="1" applyFont="1" applyBorder="1" applyAlignment="1">
      <alignment vertical="center"/>
    </xf>
    <xf numFmtId="0" fontId="5" fillId="2" borderId="6" xfId="0" applyFont="1" applyFill="1" applyBorder="1"/>
    <xf numFmtId="0" fontId="5" fillId="2" borderId="4" xfId="0" applyFont="1" applyFill="1" applyBorder="1"/>
    <xf numFmtId="0" fontId="5" fillId="2" borderId="4" xfId="0" applyFont="1" applyFill="1" applyBorder="1" applyAlignment="1">
      <alignment horizontal="right" vertical="center"/>
    </xf>
    <xf numFmtId="0" fontId="5" fillId="2" borderId="4" xfId="0" applyFont="1" applyFill="1" applyBorder="1" applyAlignment="1">
      <alignment horizontal="left" vertical="center"/>
    </xf>
    <xf numFmtId="0" fontId="5" fillId="2" borderId="42" xfId="0" applyFont="1" applyFill="1" applyBorder="1"/>
    <xf numFmtId="0" fontId="5" fillId="2" borderId="43" xfId="0" applyFont="1" applyFill="1" applyBorder="1"/>
    <xf numFmtId="0" fontId="5" fillId="2" borderId="33" xfId="0" applyFont="1" applyFill="1" applyBorder="1"/>
    <xf numFmtId="0" fontId="5" fillId="2" borderId="11" xfId="0" applyFont="1" applyFill="1" applyBorder="1"/>
    <xf numFmtId="0" fontId="5" fillId="2" borderId="44" xfId="0" applyFont="1" applyFill="1" applyBorder="1" applyAlignment="1">
      <alignment horizontal="right" vertical="center"/>
    </xf>
    <xf numFmtId="0" fontId="5" fillId="2" borderId="44" xfId="0" applyFont="1" applyFill="1" applyBorder="1" applyAlignment="1">
      <alignment horizontal="left" vertical="center"/>
    </xf>
    <xf numFmtId="0" fontId="5" fillId="2" borderId="44" xfId="0" applyFont="1" applyFill="1" applyBorder="1"/>
    <xf numFmtId="0" fontId="5" fillId="2" borderId="45" xfId="0" applyFont="1" applyFill="1" applyBorder="1"/>
    <xf numFmtId="164" fontId="5" fillId="2" borderId="12" xfId="0" applyNumberFormat="1" applyFont="1" applyFill="1" applyBorder="1" applyAlignment="1">
      <alignment vertical="center"/>
    </xf>
    <xf numFmtId="0" fontId="5" fillId="2" borderId="46" xfId="0" applyFont="1" applyFill="1" applyBorder="1"/>
    <xf numFmtId="165" fontId="5" fillId="2" borderId="12" xfId="0" applyNumberFormat="1" applyFont="1" applyFill="1" applyBorder="1" applyAlignment="1">
      <alignment vertical="center"/>
    </xf>
    <xf numFmtId="0" fontId="5" fillId="2" borderId="47" xfId="0" applyFont="1" applyFill="1" applyBorder="1"/>
    <xf numFmtId="164" fontId="5" fillId="2" borderId="0" xfId="0" applyNumberFormat="1" applyFont="1" applyFill="1" applyBorder="1" applyAlignment="1">
      <alignment vertical="center"/>
    </xf>
    <xf numFmtId="165" fontId="5" fillId="2" borderId="0" xfId="0" applyNumberFormat="1" applyFont="1" applyFill="1" applyBorder="1" applyAlignment="1">
      <alignment vertical="center"/>
    </xf>
    <xf numFmtId="0" fontId="0" fillId="0" borderId="2" xfId="0" applyBorder="1"/>
    <xf numFmtId="0" fontId="5" fillId="2" borderId="52" xfId="0" applyFont="1" applyFill="1" applyBorder="1"/>
    <xf numFmtId="0" fontId="5" fillId="2" borderId="53" xfId="0" applyFont="1" applyFill="1" applyBorder="1"/>
    <xf numFmtId="0" fontId="5" fillId="2" borderId="54" xfId="0" applyFont="1" applyFill="1" applyBorder="1"/>
    <xf numFmtId="0" fontId="5" fillId="2" borderId="54" xfId="0" applyFont="1" applyFill="1" applyBorder="1" applyAlignment="1">
      <alignment vertical="center"/>
    </xf>
    <xf numFmtId="3" fontId="5" fillId="2" borderId="18" xfId="0" applyNumberFormat="1" applyFont="1" applyFill="1" applyBorder="1" applyAlignment="1">
      <alignment horizontal="right" vertical="center"/>
    </xf>
    <xf numFmtId="0" fontId="0" fillId="0" borderId="55" xfId="0" applyBorder="1" applyAlignment="1"/>
    <xf numFmtId="0" fontId="1" fillId="0" borderId="35" xfId="0" applyFont="1" applyBorder="1" applyAlignment="1">
      <alignment horizontal="center" vertical="center"/>
    </xf>
    <xf numFmtId="0" fontId="0" fillId="0" borderId="57" xfId="0" applyBorder="1" applyAlignment="1"/>
    <xf numFmtId="0" fontId="1" fillId="0" borderId="37" xfId="0" applyFont="1" applyBorder="1" applyAlignment="1">
      <alignment horizontal="center" vertical="center"/>
    </xf>
    <xf numFmtId="0" fontId="0" fillId="0" borderId="56" xfId="0" applyBorder="1" applyAlignment="1"/>
    <xf numFmtId="0" fontId="1" fillId="0" borderId="9" xfId="0" applyFont="1" applyBorder="1" applyAlignment="1">
      <alignment horizontal="center" vertical="center"/>
    </xf>
    <xf numFmtId="0" fontId="1" fillId="0" borderId="16" xfId="0" applyFont="1" applyBorder="1" applyAlignment="1">
      <alignment horizontal="center" vertical="center"/>
    </xf>
    <xf numFmtId="0" fontId="4" fillId="0" borderId="58" xfId="0" applyFont="1" applyBorder="1" applyAlignment="1">
      <alignment vertical="center"/>
    </xf>
    <xf numFmtId="0" fontId="4" fillId="0" borderId="60" xfId="0" applyFont="1" applyBorder="1"/>
    <xf numFmtId="0" fontId="5" fillId="0" borderId="50" xfId="0" applyFont="1" applyBorder="1" applyAlignment="1">
      <alignment horizontal="left" vertical="center"/>
    </xf>
    <xf numFmtId="0" fontId="5" fillId="0" borderId="22" xfId="0" applyFont="1" applyBorder="1" applyAlignment="1">
      <alignment horizontal="right" vertical="center"/>
    </xf>
    <xf numFmtId="3" fontId="5" fillId="0" borderId="39" xfId="0" applyNumberFormat="1" applyFont="1" applyBorder="1" applyAlignment="1">
      <alignment vertical="center"/>
    </xf>
    <xf numFmtId="0" fontId="5" fillId="2" borderId="17" xfId="0" applyFont="1" applyFill="1" applyBorder="1" applyAlignment="1">
      <alignment horizontal="right" vertical="center"/>
    </xf>
    <xf numFmtId="0" fontId="5" fillId="2" borderId="20" xfId="0" applyFont="1" applyFill="1" applyBorder="1" applyAlignment="1">
      <alignment horizontal="left" vertical="center"/>
    </xf>
    <xf numFmtId="3" fontId="5" fillId="2" borderId="34" xfId="0" applyNumberFormat="1" applyFont="1" applyFill="1" applyBorder="1" applyAlignment="1">
      <alignment vertical="center"/>
    </xf>
    <xf numFmtId="0" fontId="4" fillId="2" borderId="21" xfId="0" applyFont="1" applyFill="1" applyBorder="1"/>
    <xf numFmtId="0" fontId="5" fillId="2" borderId="18" xfId="0" applyFont="1" applyFill="1" applyBorder="1" applyAlignment="1">
      <alignment horizontal="left" vertical="center"/>
    </xf>
    <xf numFmtId="3" fontId="5" fillId="2" borderId="31" xfId="0" applyNumberFormat="1" applyFont="1" applyFill="1" applyBorder="1" applyAlignment="1">
      <alignment vertical="center"/>
    </xf>
    <xf numFmtId="0" fontId="7" fillId="0" borderId="0" xfId="0" applyFont="1" applyAlignment="1">
      <alignment horizontal="center"/>
    </xf>
    <xf numFmtId="0" fontId="0" fillId="0" borderId="15" xfId="0" applyBorder="1" applyAlignment="1"/>
    <xf numFmtId="0" fontId="0" fillId="0" borderId="32" xfId="0" applyFont="1" applyBorder="1" applyAlignment="1">
      <alignment horizontal="left" vertical="center"/>
    </xf>
    <xf numFmtId="0" fontId="0" fillId="0" borderId="7" xfId="0" applyBorder="1" applyAlignment="1"/>
    <xf numFmtId="0" fontId="0" fillId="0" borderId="3" xfId="0" applyFont="1" applyBorder="1" applyAlignment="1">
      <alignment horizontal="left" vertical="center"/>
    </xf>
    <xf numFmtId="49" fontId="0" fillId="0" borderId="33" xfId="0" applyNumberFormat="1" applyFont="1" applyBorder="1" applyAlignment="1">
      <alignment horizontal="center" vertical="center"/>
    </xf>
    <xf numFmtId="0" fontId="0" fillId="0" borderId="12" xfId="0" applyBorder="1" applyAlignment="1"/>
    <xf numFmtId="0" fontId="0" fillId="0" borderId="67" xfId="0" applyBorder="1" applyAlignment="1"/>
    <xf numFmtId="49" fontId="0" fillId="2" borderId="44" xfId="0" applyNumberFormat="1" applyFont="1" applyFill="1" applyBorder="1" applyAlignment="1">
      <alignment horizontal="left" vertical="center"/>
    </xf>
    <xf numFmtId="49" fontId="0" fillId="0" borderId="44" xfId="0" applyNumberFormat="1" applyFont="1" applyBorder="1" applyAlignment="1">
      <alignment horizontal="left" vertical="center"/>
    </xf>
    <xf numFmtId="0" fontId="0" fillId="0" borderId="39" xfId="0" applyFont="1" applyBorder="1" applyAlignment="1">
      <alignment horizontal="center" vertical="center"/>
    </xf>
    <xf numFmtId="0" fontId="0" fillId="0" borderId="1" xfId="0" applyBorder="1" applyAlignment="1"/>
    <xf numFmtId="0" fontId="0" fillId="0" borderId="48" xfId="0" applyBorder="1" applyAlignment="1"/>
    <xf numFmtId="0" fontId="0" fillId="0" borderId="27" xfId="0" applyFont="1" applyBorder="1" applyAlignment="1">
      <alignment horizontal="left" vertical="center"/>
    </xf>
    <xf numFmtId="0" fontId="0" fillId="0" borderId="63" xfId="0" applyBorder="1" applyAlignment="1"/>
    <xf numFmtId="49" fontId="0" fillId="0" borderId="1" xfId="0" applyNumberFormat="1" applyFont="1" applyBorder="1" applyAlignment="1">
      <alignment horizontal="left" vertical="center"/>
    </xf>
    <xf numFmtId="49" fontId="0" fillId="0" borderId="63" xfId="0" applyNumberFormat="1" applyFont="1" applyBorder="1" applyAlignment="1">
      <alignment horizontal="left" vertical="center"/>
    </xf>
    <xf numFmtId="0" fontId="0" fillId="0" borderId="68" xfId="0" applyBorder="1" applyAlignment="1"/>
    <xf numFmtId="0" fontId="0" fillId="0" borderId="69" xfId="0" applyBorder="1" applyAlignment="1"/>
    <xf numFmtId="0" fontId="0" fillId="0" borderId="70" xfId="0" applyFont="1" applyBorder="1" applyAlignment="1">
      <alignment horizontal="left" vertical="center"/>
    </xf>
    <xf numFmtId="0" fontId="0" fillId="0" borderId="63" xfId="0" applyFont="1" applyBorder="1" applyAlignment="1"/>
    <xf numFmtId="0" fontId="0" fillId="0" borderId="68" xfId="0" applyFont="1" applyBorder="1" applyAlignment="1"/>
    <xf numFmtId="0" fontId="0" fillId="0" borderId="61" xfId="0" applyFont="1" applyBorder="1" applyAlignment="1">
      <alignment vertical="center"/>
    </xf>
    <xf numFmtId="3" fontId="0" fillId="0" borderId="61" xfId="0" applyNumberFormat="1" applyFont="1" applyBorder="1" applyAlignment="1">
      <alignment vertical="center"/>
    </xf>
    <xf numFmtId="49" fontId="0" fillId="0" borderId="63" xfId="0" applyNumberFormat="1" applyFont="1" applyBorder="1" applyAlignment="1">
      <alignment horizontal="right" vertical="center"/>
    </xf>
    <xf numFmtId="0" fontId="0" fillId="0" borderId="64" xfId="0" applyBorder="1" applyAlignment="1"/>
    <xf numFmtId="0" fontId="0" fillId="0" borderId="1" xfId="0" applyFont="1" applyBorder="1" applyAlignment="1"/>
    <xf numFmtId="0" fontId="0" fillId="0" borderId="48" xfId="0" applyFont="1" applyBorder="1" applyAlignment="1"/>
    <xf numFmtId="0" fontId="0" fillId="0" borderId="61" xfId="0" applyBorder="1" applyAlignment="1"/>
    <xf numFmtId="49" fontId="0" fillId="0" borderId="19" xfId="0" applyNumberFormat="1" applyFont="1" applyBorder="1" applyAlignment="1">
      <alignment horizontal="left" vertical="center"/>
    </xf>
    <xf numFmtId="0" fontId="0" fillId="0" borderId="16" xfId="0" applyBorder="1" applyAlignment="1"/>
    <xf numFmtId="0" fontId="0" fillId="0" borderId="54" xfId="0" applyBorder="1" applyAlignment="1"/>
    <xf numFmtId="0" fontId="0" fillId="0" borderId="49" xfId="0" applyBorder="1" applyAlignment="1"/>
    <xf numFmtId="0" fontId="0" fillId="0" borderId="51" xfId="0" applyBorder="1" applyAlignment="1"/>
    <xf numFmtId="0" fontId="0" fillId="0" borderId="0" xfId="0" applyAlignment="1">
      <alignment vertical="center"/>
    </xf>
    <xf numFmtId="3" fontId="0" fillId="0" borderId="70" xfId="0" applyNumberFormat="1" applyFont="1" applyBorder="1" applyAlignment="1">
      <alignment horizontal="right" vertical="center"/>
    </xf>
    <xf numFmtId="0" fontId="0" fillId="0" borderId="63" xfId="0" applyFont="1" applyBorder="1" applyAlignment="1">
      <alignment vertical="center"/>
    </xf>
    <xf numFmtId="0" fontId="0" fillId="0" borderId="70" xfId="0" applyFont="1" applyBorder="1" applyAlignment="1">
      <alignment vertical="center"/>
    </xf>
    <xf numFmtId="0" fontId="0" fillId="0" borderId="63" xfId="0" applyFont="1" applyBorder="1" applyAlignment="1">
      <alignment vertical="center"/>
    </xf>
    <xf numFmtId="0" fontId="0" fillId="0" borderId="68" xfId="0" applyFont="1" applyBorder="1" applyAlignment="1">
      <alignment vertical="center"/>
    </xf>
    <xf numFmtId="0" fontId="0" fillId="0" borderId="1" xfId="0" applyFont="1" applyBorder="1" applyAlignment="1">
      <alignment vertical="center"/>
    </xf>
    <xf numFmtId="4" fontId="0" fillId="0" borderId="70" xfId="0" applyNumberFormat="1" applyFont="1" applyBorder="1" applyAlignment="1">
      <alignment horizontal="right" vertical="center"/>
    </xf>
    <xf numFmtId="0" fontId="0" fillId="0" borderId="63" xfId="0" applyFont="1" applyBorder="1" applyAlignment="1">
      <alignment horizontal="center" vertical="center"/>
    </xf>
    <xf numFmtId="0" fontId="0" fillId="0" borderId="48" xfId="0" applyFont="1" applyBorder="1" applyAlignment="1">
      <alignment vertical="center"/>
    </xf>
    <xf numFmtId="4" fontId="0" fillId="0" borderId="27" xfId="0" applyNumberFormat="1" applyFont="1" applyBorder="1" applyAlignment="1">
      <alignment horizontal="right" vertical="center"/>
    </xf>
    <xf numFmtId="0" fontId="0" fillId="0" borderId="1" xfId="0" applyFont="1" applyBorder="1" applyAlignment="1">
      <alignment horizontal="center" vertical="center"/>
    </xf>
    <xf numFmtId="3" fontId="0" fillId="0" borderId="27" xfId="0" applyNumberFormat="1" applyFont="1" applyBorder="1" applyAlignment="1">
      <alignment horizontal="right" vertical="center"/>
    </xf>
    <xf numFmtId="0" fontId="0" fillId="0" borderId="49" xfId="0" applyFont="1" applyBorder="1" applyAlignment="1"/>
    <xf numFmtId="0" fontId="0" fillId="0" borderId="2" xfId="0" applyFont="1" applyBorder="1" applyAlignment="1">
      <alignment vertical="center"/>
    </xf>
    <xf numFmtId="0" fontId="0" fillId="0" borderId="7" xfId="0" applyFont="1" applyBorder="1" applyAlignment="1">
      <alignment vertical="center"/>
    </xf>
    <xf numFmtId="3" fontId="3" fillId="0" borderId="3" xfId="0" applyNumberFormat="1" applyFont="1" applyBorder="1" applyAlignment="1">
      <alignment horizontal="right" vertical="center"/>
    </xf>
    <xf numFmtId="0" fontId="0" fillId="0" borderId="27" xfId="0" applyFont="1" applyBorder="1" applyAlignment="1">
      <alignment vertical="center"/>
    </xf>
    <xf numFmtId="0" fontId="0" fillId="0" borderId="3" xfId="0" applyFont="1" applyBorder="1" applyAlignment="1">
      <alignment vertical="center"/>
    </xf>
    <xf numFmtId="0" fontId="0" fillId="0" borderId="5" xfId="0" applyFont="1" applyBorder="1" applyAlignment="1">
      <alignment horizontal="left" vertical="center"/>
    </xf>
    <xf numFmtId="49" fontId="0" fillId="2" borderId="11" xfId="0" applyNumberFormat="1" applyFont="1" applyFill="1" applyBorder="1" applyAlignment="1">
      <alignment horizontal="left" vertical="center"/>
    </xf>
    <xf numFmtId="0" fontId="0" fillId="0" borderId="22" xfId="0" applyFont="1" applyBorder="1" applyAlignment="1">
      <alignment horizontal="left" vertical="center"/>
    </xf>
    <xf numFmtId="0" fontId="0" fillId="0" borderId="62" xfId="0" applyFont="1" applyBorder="1" applyAlignment="1">
      <alignment horizontal="left" vertical="center"/>
    </xf>
    <xf numFmtId="49" fontId="0" fillId="0" borderId="14" xfId="0" applyNumberFormat="1" applyFont="1" applyBorder="1" applyAlignment="1">
      <alignment horizontal="left" vertical="center"/>
    </xf>
    <xf numFmtId="0" fontId="8" fillId="0" borderId="21" xfId="0" applyFont="1" applyBorder="1" applyAlignment="1">
      <alignment horizontal="center" vertical="center"/>
    </xf>
    <xf numFmtId="0" fontId="3" fillId="0" borderId="58" xfId="0" applyFont="1" applyBorder="1" applyAlignment="1">
      <alignment horizontal="center" vertical="center"/>
    </xf>
    <xf numFmtId="0" fontId="0" fillId="0" borderId="23" xfId="0" applyBorder="1" applyAlignment="1">
      <alignment vertical="center"/>
    </xf>
    <xf numFmtId="0" fontId="0" fillId="0" borderId="71" xfId="0" applyBorder="1" applyAlignment="1"/>
    <xf numFmtId="0" fontId="0" fillId="0" borderId="62" xfId="0" applyFont="1" applyBorder="1" applyAlignment="1">
      <alignment vertical="center"/>
    </xf>
    <xf numFmtId="0" fontId="0" fillId="0" borderId="62" xfId="0" applyFont="1" applyBorder="1" applyAlignment="1">
      <alignment vertical="center"/>
    </xf>
    <xf numFmtId="0" fontId="0" fillId="0" borderId="22" xfId="0" applyFont="1" applyBorder="1" applyAlignment="1">
      <alignment vertical="center"/>
    </xf>
    <xf numFmtId="0" fontId="0" fillId="0" borderId="5" xfId="0" applyFont="1" applyBorder="1" applyAlignment="1">
      <alignment vertical="center"/>
    </xf>
    <xf numFmtId="3" fontId="0" fillId="0" borderId="73" xfId="0" applyNumberFormat="1" applyFont="1" applyBorder="1" applyAlignment="1">
      <alignment horizontal="right" vertical="center"/>
    </xf>
    <xf numFmtId="3" fontId="0" fillId="0" borderId="74" xfId="0" applyNumberFormat="1" applyFont="1" applyBorder="1" applyAlignment="1">
      <alignment horizontal="right" vertical="center"/>
    </xf>
    <xf numFmtId="0" fontId="0" fillId="0" borderId="75" xfId="0" applyBorder="1" applyAlignment="1"/>
    <xf numFmtId="0" fontId="0" fillId="0" borderId="75" xfId="0" applyFont="1" applyBorder="1" applyAlignment="1"/>
    <xf numFmtId="0" fontId="3" fillId="0" borderId="77" xfId="0" applyFont="1" applyBorder="1" applyAlignment="1">
      <alignment vertical="center"/>
    </xf>
    <xf numFmtId="0" fontId="0" fillId="0" borderId="78" xfId="0" applyBorder="1" applyAlignment="1"/>
    <xf numFmtId="0" fontId="0" fillId="0" borderId="81" xfId="0" applyBorder="1" applyAlignment="1"/>
    <xf numFmtId="0" fontId="3" fillId="0" borderId="79" xfId="0" applyFont="1" applyBorder="1" applyAlignment="1">
      <alignment vertical="center"/>
    </xf>
    <xf numFmtId="0" fontId="0" fillId="0" borderId="80" xfId="0" applyBorder="1" applyAlignment="1"/>
    <xf numFmtId="49" fontId="0" fillId="0" borderId="22" xfId="0" applyNumberFormat="1" applyFont="1" applyBorder="1" applyAlignment="1">
      <alignment vertical="center"/>
    </xf>
    <xf numFmtId="0" fontId="0" fillId="0" borderId="4" xfId="0" applyFont="1" applyBorder="1" applyAlignment="1">
      <alignment vertical="center"/>
    </xf>
    <xf numFmtId="0" fontId="0" fillId="0" borderId="0" xfId="0" applyFont="1" applyAlignment="1">
      <alignment vertical="center"/>
    </xf>
    <xf numFmtId="0" fontId="0" fillId="0" borderId="0" xfId="0" applyFont="1" applyAlignment="1">
      <alignment vertical="center"/>
    </xf>
    <xf numFmtId="0" fontId="0" fillId="0" borderId="72" xfId="0" applyBorder="1" applyAlignment="1"/>
    <xf numFmtId="0" fontId="0" fillId="0" borderId="6" xfId="0" applyFont="1" applyBorder="1" applyAlignment="1">
      <alignment vertical="center"/>
    </xf>
    <xf numFmtId="0" fontId="0" fillId="0" borderId="8" xfId="0" applyBorder="1" applyAlignment="1"/>
    <xf numFmtId="0" fontId="0" fillId="0" borderId="76" xfId="0" applyBorder="1" applyAlignment="1"/>
    <xf numFmtId="0" fontId="0" fillId="0" borderId="6" xfId="0" applyBorder="1" applyAlignment="1">
      <alignment vertical="center"/>
    </xf>
    <xf numFmtId="0" fontId="0" fillId="0" borderId="8" xfId="0" applyBorder="1" applyAlignment="1">
      <alignment vertical="center"/>
    </xf>
    <xf numFmtId="0" fontId="0" fillId="0" borderId="4" xfId="0" applyFont="1" applyBorder="1" applyAlignment="1">
      <alignment vertical="center"/>
    </xf>
    <xf numFmtId="0" fontId="0" fillId="0" borderId="4" xfId="0" applyBorder="1" applyAlignment="1">
      <alignment vertical="center"/>
    </xf>
    <xf numFmtId="0" fontId="0" fillId="0" borderId="76" xfId="0" applyBorder="1" applyAlignment="1">
      <alignment vertical="center"/>
    </xf>
    <xf numFmtId="0" fontId="0" fillId="0" borderId="59" xfId="0" applyBorder="1" applyAlignment="1"/>
    <xf numFmtId="0" fontId="0" fillId="0" borderId="58" xfId="0" applyFont="1" applyBorder="1" applyAlignment="1">
      <alignment vertical="center"/>
    </xf>
    <xf numFmtId="0" fontId="0" fillId="0" borderId="49" xfId="0" applyBorder="1" applyAlignment="1">
      <alignment vertical="center"/>
    </xf>
    <xf numFmtId="0" fontId="0" fillId="0" borderId="59" xfId="0" applyBorder="1" applyAlignment="1">
      <alignment vertical="center"/>
    </xf>
    <xf numFmtId="0" fontId="0" fillId="0" borderId="49" xfId="0" applyFont="1" applyBorder="1" applyAlignment="1">
      <alignment vertical="center"/>
    </xf>
    <xf numFmtId="0" fontId="0" fillId="0" borderId="75" xfId="0" applyFont="1" applyBorder="1" applyAlignment="1">
      <alignment vertical="center"/>
    </xf>
    <xf numFmtId="164" fontId="0" fillId="0" borderId="50" xfId="0" applyNumberFormat="1" applyFont="1" applyBorder="1" applyAlignment="1">
      <alignment horizontal="right" vertical="center"/>
    </xf>
    <xf numFmtId="0" fontId="0" fillId="0" borderId="62" xfId="0" applyFont="1" applyBorder="1" applyAlignment="1"/>
    <xf numFmtId="0" fontId="0" fillId="0" borderId="63" xfId="0" applyBorder="1" applyAlignment="1">
      <alignment vertical="center"/>
    </xf>
    <xf numFmtId="0" fontId="0" fillId="0" borderId="68" xfId="0" applyBorder="1" applyAlignment="1">
      <alignment vertical="center"/>
    </xf>
    <xf numFmtId="0" fontId="0" fillId="0" borderId="82" xfId="0" applyFont="1" applyBorder="1" applyAlignment="1">
      <alignment vertical="center"/>
    </xf>
    <xf numFmtId="164" fontId="0" fillId="0" borderId="70" xfId="0" applyNumberFormat="1" applyFont="1" applyBorder="1" applyAlignment="1">
      <alignment horizontal="right" vertical="center"/>
    </xf>
    <xf numFmtId="0" fontId="0" fillId="0" borderId="63" xfId="0" applyBorder="1" applyAlignment="1">
      <alignment horizontal="right" vertical="center"/>
    </xf>
    <xf numFmtId="3" fontId="0" fillId="0" borderId="50" xfId="0" applyNumberFormat="1" applyFont="1" applyBorder="1" applyAlignment="1">
      <alignment horizontal="right" vertical="center"/>
    </xf>
    <xf numFmtId="0" fontId="0" fillId="0" borderId="65" xfId="0" applyBorder="1" applyAlignment="1"/>
    <xf numFmtId="49" fontId="9" fillId="2" borderId="17" xfId="0" applyNumberFormat="1" applyFont="1" applyFill="1" applyBorder="1" applyAlignment="1">
      <alignment horizontal="left" vertical="center"/>
    </xf>
    <xf numFmtId="0" fontId="9" fillId="0" borderId="65" xfId="0" applyFont="1" applyBorder="1" applyAlignment="1"/>
    <xf numFmtId="0" fontId="9" fillId="0" borderId="0" xfId="0" applyFont="1"/>
    <xf numFmtId="3" fontId="9" fillId="2" borderId="65" xfId="0" applyNumberFormat="1" applyFont="1" applyFill="1" applyBorder="1" applyAlignment="1">
      <alignment horizontal="right" vertical="center"/>
    </xf>
    <xf numFmtId="0" fontId="9" fillId="2" borderId="83" xfId="0" applyFont="1" applyFill="1" applyBorder="1" applyAlignment="1">
      <alignment horizontal="left" vertical="center"/>
    </xf>
    <xf numFmtId="4" fontId="1" fillId="0" borderId="4" xfId="0" applyNumberFormat="1" applyFont="1" applyBorder="1" applyAlignment="1">
      <alignment vertical="center"/>
    </xf>
    <xf numFmtId="0" fontId="5" fillId="0" borderId="6" xfId="0" applyFont="1" applyBorder="1" applyAlignment="1">
      <alignment horizontal="right" vertical="center"/>
    </xf>
    <xf numFmtId="0" fontId="5" fillId="0" borderId="4" xfId="0" applyFont="1" applyBorder="1" applyAlignment="1">
      <alignment horizontal="left" vertical="center"/>
    </xf>
    <xf numFmtId="3" fontId="5" fillId="0" borderId="33" xfId="0" applyNumberFormat="1" applyFont="1" applyBorder="1" applyAlignment="1">
      <alignment vertical="center"/>
    </xf>
    <xf numFmtId="16" fontId="1" fillId="0" borderId="4" xfId="0" applyNumberFormat="1" applyFont="1" applyBorder="1" applyAlignment="1">
      <alignment horizontal="left" vertical="center"/>
    </xf>
    <xf numFmtId="17" fontId="1" fillId="0" borderId="4" xfId="0" applyNumberFormat="1" applyFont="1" applyBorder="1" applyAlignment="1">
      <alignment horizontal="left" vertical="center"/>
    </xf>
    <xf numFmtId="166" fontId="1" fillId="0" borderId="4" xfId="0" applyNumberFormat="1" applyFont="1" applyBorder="1" applyAlignment="1">
      <alignment vertical="center"/>
    </xf>
    <xf numFmtId="167" fontId="1" fillId="0" borderId="4" xfId="0" applyNumberFormat="1" applyFont="1" applyBorder="1" applyAlignment="1">
      <alignment vertical="center"/>
    </xf>
    <xf numFmtId="0" fontId="10" fillId="0" borderId="4" xfId="0" applyFont="1" applyBorder="1" applyAlignment="1">
      <alignment horizontal="right" vertical="top"/>
    </xf>
    <xf numFmtId="0" fontId="0" fillId="0" borderId="0" xfId="0" applyAlignment="1">
      <alignment wrapText="1"/>
    </xf>
    <xf numFmtId="0" fontId="0" fillId="0" borderId="10" xfId="0" applyBorder="1" applyAlignment="1">
      <alignment wrapText="1"/>
    </xf>
    <xf numFmtId="49" fontId="10" fillId="0" borderId="4" xfId="0" applyNumberFormat="1" applyFont="1" applyBorder="1" applyAlignment="1">
      <alignment vertical="top" wrapText="1"/>
    </xf>
    <xf numFmtId="0" fontId="10" fillId="0" borderId="4" xfId="0" applyFont="1" applyBorder="1" applyAlignment="1">
      <alignment vertical="top" wrapText="1"/>
    </xf>
    <xf numFmtId="0" fontId="1" fillId="3" borderId="4" xfId="0" applyFont="1" applyFill="1" applyBorder="1" applyAlignment="1">
      <alignment horizontal="left" vertical="center" wrapText="1"/>
    </xf>
    <xf numFmtId="0" fontId="7" fillId="0" borderId="15" xfId="0" applyFont="1" applyBorder="1" applyAlignment="1">
      <alignment horizontal="center" vertical="center"/>
    </xf>
    <xf numFmtId="0" fontId="0" fillId="0" borderId="35" xfId="0" applyFont="1" applyBorder="1" applyAlignment="1">
      <alignment vertical="center"/>
    </xf>
    <xf numFmtId="0" fontId="0" fillId="0" borderId="9" xfId="0" applyFont="1" applyBorder="1" applyAlignment="1">
      <alignment vertical="center"/>
    </xf>
    <xf numFmtId="49" fontId="0" fillId="2" borderId="41" xfId="0" applyNumberFormat="1" applyFont="1" applyFill="1" applyBorder="1" applyAlignment="1">
      <alignment vertical="center"/>
    </xf>
    <xf numFmtId="49" fontId="0" fillId="2" borderId="4" xfId="0" applyNumberFormat="1" applyFont="1" applyFill="1" applyBorder="1" applyAlignment="1">
      <alignment vertical="center"/>
    </xf>
    <xf numFmtId="49" fontId="0" fillId="0" borderId="10" xfId="0" applyNumberFormat="1" applyFont="1" applyBorder="1" applyAlignment="1">
      <alignment vertical="center"/>
    </xf>
    <xf numFmtId="0" fontId="0" fillId="0" borderId="23" xfId="0" applyFont="1" applyBorder="1" applyAlignment="1">
      <alignment vertical="center"/>
    </xf>
    <xf numFmtId="0" fontId="0" fillId="0" borderId="1" xfId="0" applyFont="1" applyBorder="1" applyAlignment="1">
      <alignment vertical="center"/>
    </xf>
    <xf numFmtId="49" fontId="0" fillId="0" borderId="27" xfId="0" applyNumberFormat="1" applyFont="1" applyBorder="1" applyAlignment="1">
      <alignment vertical="center"/>
    </xf>
    <xf numFmtId="0" fontId="8" fillId="0" borderId="5" xfId="0" applyFont="1" applyBorder="1" applyAlignment="1">
      <alignment horizontal="center" vertical="center"/>
    </xf>
    <xf numFmtId="0" fontId="0" fillId="0" borderId="9" xfId="0" applyBorder="1" applyAlignment="1"/>
    <xf numFmtId="0" fontId="0" fillId="0" borderId="35" xfId="0" applyFont="1" applyBorder="1" applyAlignment="1">
      <alignment horizontal="center" vertical="center"/>
    </xf>
    <xf numFmtId="0" fontId="0" fillId="0" borderId="37" xfId="0" applyFont="1" applyBorder="1" applyAlignment="1">
      <alignment horizontal="center" vertical="center"/>
    </xf>
    <xf numFmtId="0" fontId="0" fillId="0" borderId="7" xfId="0" applyFont="1" applyBorder="1" applyAlignment="1">
      <alignment horizontal="center" vertical="center"/>
    </xf>
    <xf numFmtId="0" fontId="0" fillId="0" borderId="37" xfId="0" applyFont="1" applyBorder="1" applyAlignment="1">
      <alignment horizontal="center" vertical="center" wrapText="1"/>
    </xf>
    <xf numFmtId="0" fontId="0" fillId="0" borderId="9" xfId="0" applyFont="1" applyBorder="1" applyAlignment="1">
      <alignment horizontal="center" vertical="center" wrapText="1"/>
    </xf>
    <xf numFmtId="0" fontId="0" fillId="0" borderId="23" xfId="0" applyFont="1" applyBorder="1" applyAlignment="1">
      <alignment horizontal="center" vertical="center"/>
    </xf>
    <xf numFmtId="0" fontId="0" fillId="0" borderId="28" xfId="0" applyFont="1" applyBorder="1" applyAlignment="1">
      <alignment vertical="center" wrapText="1"/>
    </xf>
    <xf numFmtId="0" fontId="0" fillId="0" borderId="48" xfId="0" applyFont="1" applyBorder="1" applyAlignment="1">
      <alignment horizontal="center" vertical="center"/>
    </xf>
    <xf numFmtId="3" fontId="0" fillId="0" borderId="28" xfId="0" applyNumberFormat="1" applyFont="1" applyBorder="1" applyAlignment="1">
      <alignment horizontal="right" vertical="center"/>
    </xf>
    <xf numFmtId="3" fontId="0" fillId="0" borderId="61" xfId="0" applyNumberFormat="1" applyFont="1" applyBorder="1" applyAlignment="1">
      <alignment horizontal="right" vertical="center"/>
    </xf>
    <xf numFmtId="0" fontId="9" fillId="2" borderId="21" xfId="0" applyFont="1" applyFill="1" applyBorder="1" applyAlignment="1">
      <alignment horizontal="left" vertical="center"/>
    </xf>
    <xf numFmtId="0" fontId="0" fillId="0" borderId="66" xfId="0" applyBorder="1" applyAlignment="1"/>
    <xf numFmtId="3" fontId="9" fillId="2" borderId="53" xfId="0" applyNumberFormat="1" applyFont="1" applyFill="1" applyBorder="1" applyAlignment="1">
      <alignment horizontal="right" vertical="center"/>
    </xf>
    <xf numFmtId="3" fontId="9" fillId="2" borderId="55" xfId="0" applyNumberFormat="1" applyFont="1" applyFill="1" applyBorder="1" applyAlignment="1">
      <alignment horizontal="right" vertical="center"/>
    </xf>
    <xf numFmtId="49" fontId="0" fillId="2" borderId="44" xfId="0" applyNumberFormat="1" applyFont="1" applyFill="1" applyBorder="1" applyAlignment="1">
      <alignment vertical="center"/>
    </xf>
    <xf numFmtId="49" fontId="0" fillId="0" borderId="44" xfId="0" applyNumberFormat="1" applyFont="1" applyBorder="1" applyAlignment="1">
      <alignment vertical="center"/>
    </xf>
    <xf numFmtId="0" fontId="0" fillId="0" borderId="13" xfId="0" applyBorder="1" applyAlignment="1"/>
    <xf numFmtId="49" fontId="0" fillId="0" borderId="11" xfId="0" applyNumberFormat="1" applyFont="1" applyBorder="1" applyAlignment="1">
      <alignment vertical="center"/>
    </xf>
    <xf numFmtId="49" fontId="0" fillId="0" borderId="12" xfId="0" applyNumberFormat="1" applyFont="1" applyBorder="1" applyAlignment="1">
      <alignment vertical="center"/>
    </xf>
    <xf numFmtId="49" fontId="0" fillId="0" borderId="14" xfId="0" applyNumberFormat="1" applyFont="1" applyBorder="1" applyAlignment="1">
      <alignment vertical="center"/>
    </xf>
    <xf numFmtId="49" fontId="0" fillId="0" borderId="15" xfId="0" applyNumberFormat="1" applyFont="1" applyBorder="1" applyAlignment="1">
      <alignment vertical="center"/>
    </xf>
    <xf numFmtId="49" fontId="0" fillId="0" borderId="9" xfId="0" applyNumberFormat="1" applyFont="1" applyBorder="1" applyAlignment="1">
      <alignment vertical="center"/>
    </xf>
    <xf numFmtId="49" fontId="0" fillId="0" borderId="61" xfId="0" applyNumberFormat="1" applyFont="1" applyBorder="1" applyAlignment="1">
      <alignment vertical="center"/>
    </xf>
    <xf numFmtId="0" fontId="3" fillId="0" borderId="62" xfId="0" applyFont="1" applyBorder="1" applyAlignment="1">
      <alignment vertical="center"/>
    </xf>
    <xf numFmtId="3" fontId="3" fillId="0" borderId="70" xfId="0" applyNumberFormat="1" applyFont="1" applyBorder="1" applyAlignment="1">
      <alignment vertical="center"/>
    </xf>
    <xf numFmtId="0" fontId="3" fillId="0" borderId="63" xfId="0" applyFont="1" applyBorder="1" applyAlignment="1">
      <alignment vertical="center"/>
    </xf>
    <xf numFmtId="0" fontId="0" fillId="0" borderId="48" xfId="0" applyFont="1" applyBorder="1" applyAlignment="1">
      <alignment horizontal="right" vertical="center"/>
    </xf>
    <xf numFmtId="0" fontId="0" fillId="0" borderId="17" xfId="0" applyFont="1" applyBorder="1" applyAlignment="1">
      <alignment vertical="center"/>
    </xf>
    <xf numFmtId="3" fontId="0" fillId="0" borderId="20" xfId="0" applyNumberFormat="1" applyFont="1" applyBorder="1" applyAlignment="1">
      <alignment horizontal="right" vertical="center"/>
    </xf>
    <xf numFmtId="3" fontId="9" fillId="2" borderId="54" xfId="0" applyNumberFormat="1" applyFont="1" applyFill="1" applyBorder="1" applyAlignment="1">
      <alignment horizontal="right" vertical="center"/>
    </xf>
    <xf numFmtId="0" fontId="9" fillId="2" borderId="55" xfId="0" applyFont="1" applyFill="1" applyBorder="1" applyAlignment="1">
      <alignment horizontal="left" vertical="center"/>
    </xf>
    <xf numFmtId="0" fontId="0" fillId="0" borderId="4" xfId="0" applyFont="1" applyBorder="1" applyAlignment="1"/>
    <xf numFmtId="0" fontId="0" fillId="0" borderId="44" xfId="0" applyFont="1" applyBorder="1" applyAlignment="1">
      <alignment horizontal="center" vertical="center"/>
    </xf>
    <xf numFmtId="0" fontId="0" fillId="0" borderId="67" xfId="0" applyFont="1" applyBorder="1" applyAlignment="1"/>
  </cellXfs>
  <cellStyles count="1">
    <cellStyle name="normální" xfId="0" builtinId="0"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G51"/>
  <sheetViews>
    <sheetView tabSelected="1" workbookViewId="0">
      <selection activeCell="D51" sqref="D51:G51"/>
    </sheetView>
  </sheetViews>
  <sheetFormatPr defaultRowHeight="13.2"/>
  <cols>
    <col min="1" max="1" width="17.109375" customWidth="1"/>
    <col min="2" max="2" width="24.44140625" customWidth="1"/>
    <col min="3" max="3" width="2.5546875" customWidth="1"/>
    <col min="4" max="4" width="14.77734375" customWidth="1"/>
    <col min="5" max="5" width="7.33203125" customWidth="1"/>
    <col min="6" max="6" width="15.88671875" customWidth="1"/>
    <col min="7" max="7" width="3.6640625" customWidth="1"/>
  </cols>
  <sheetData>
    <row r="1" spans="1:7" s="4" customFormat="1" ht="28.5" customHeight="1" thickBot="1">
      <c r="A1" s="219" t="s">
        <v>1233</v>
      </c>
      <c r="B1" s="98"/>
      <c r="C1" s="98"/>
      <c r="D1" s="98"/>
      <c r="E1" s="98"/>
      <c r="F1" s="98"/>
      <c r="G1" s="98"/>
    </row>
    <row r="2" spans="1:7" s="4" customFormat="1" ht="13.05" customHeight="1">
      <c r="A2" s="220" t="s">
        <v>1220</v>
      </c>
      <c r="B2" s="149" t="s">
        <v>1221</v>
      </c>
      <c r="C2" s="16"/>
      <c r="D2" s="100"/>
      <c r="E2" s="149" t="s">
        <v>1222</v>
      </c>
      <c r="F2" s="16"/>
      <c r="G2" s="229"/>
    </row>
    <row r="3" spans="1:7" s="4" customFormat="1" ht="13.05" customHeight="1">
      <c r="A3" s="222" t="s">
        <v>146</v>
      </c>
      <c r="B3" s="244" t="s">
        <v>152</v>
      </c>
      <c r="C3" s="103"/>
      <c r="D3" s="104"/>
      <c r="E3" s="245" t="s">
        <v>1223</v>
      </c>
      <c r="F3" s="103"/>
      <c r="G3" s="246"/>
    </row>
    <row r="4" spans="1:7" s="4" customFormat="1" ht="13.05" customHeight="1">
      <c r="A4" s="161" t="s">
        <v>1234</v>
      </c>
      <c r="B4" s="108"/>
      <c r="C4" s="108"/>
      <c r="D4" s="108"/>
      <c r="E4" s="108"/>
      <c r="F4" s="108"/>
      <c r="G4" s="125"/>
    </row>
    <row r="5" spans="1:7" s="4" customFormat="1" ht="13.05" customHeight="1">
      <c r="A5" s="247" t="s">
        <v>1225</v>
      </c>
      <c r="B5" s="103"/>
      <c r="C5" s="103"/>
      <c r="D5" s="103"/>
      <c r="E5" s="103"/>
      <c r="F5" s="103"/>
      <c r="G5" s="246"/>
    </row>
    <row r="6" spans="1:7" s="4" customFormat="1" ht="13.05" customHeight="1">
      <c r="A6" s="161" t="s">
        <v>1235</v>
      </c>
      <c r="B6" s="108"/>
      <c r="C6" s="108"/>
      <c r="D6" s="109"/>
      <c r="E6" s="226" t="s">
        <v>1236</v>
      </c>
      <c r="F6" s="137"/>
      <c r="G6" s="125"/>
    </row>
    <row r="7" spans="1:7" s="4" customFormat="1" ht="13.05" customHeight="1">
      <c r="A7" s="247" t="s">
        <v>157</v>
      </c>
      <c r="B7" s="103"/>
      <c r="C7" s="103"/>
      <c r="D7" s="104"/>
      <c r="E7" s="174" t="s">
        <v>1237</v>
      </c>
      <c r="F7" s="248"/>
      <c r="G7" s="246"/>
    </row>
    <row r="8" spans="1:7" s="4" customFormat="1" ht="13.05" customHeight="1">
      <c r="A8" s="161" t="s">
        <v>1238</v>
      </c>
      <c r="B8" s="108"/>
      <c r="C8" s="108"/>
      <c r="D8" s="109"/>
      <c r="E8" s="226" t="s">
        <v>1236</v>
      </c>
      <c r="F8" s="137"/>
      <c r="G8" s="125"/>
    </row>
    <row r="9" spans="1:7" s="4" customFormat="1" ht="13.05" customHeight="1">
      <c r="A9" s="247" t="s">
        <v>158</v>
      </c>
      <c r="B9" s="103"/>
      <c r="C9" s="103"/>
      <c r="D9" s="104"/>
      <c r="E9" s="174" t="s">
        <v>1237</v>
      </c>
      <c r="F9" s="248"/>
      <c r="G9" s="246"/>
    </row>
    <row r="10" spans="1:7" s="4" customFormat="1" ht="13.05" customHeight="1">
      <c r="A10" s="161" t="s">
        <v>1239</v>
      </c>
      <c r="B10" s="108"/>
      <c r="C10" s="108"/>
      <c r="D10" s="109"/>
      <c r="E10" s="226" t="s">
        <v>1236</v>
      </c>
      <c r="F10" s="137"/>
      <c r="G10" s="125"/>
    </row>
    <row r="11" spans="1:7" s="4" customFormat="1" ht="13.05" customHeight="1">
      <c r="A11" s="247" t="s">
        <v>159</v>
      </c>
      <c r="B11" s="103"/>
      <c r="C11" s="103"/>
      <c r="D11" s="104"/>
      <c r="E11" s="174" t="s">
        <v>1237</v>
      </c>
      <c r="F11" s="248"/>
      <c r="G11" s="246"/>
    </row>
    <row r="12" spans="1:7" s="4" customFormat="1" ht="13.05" customHeight="1">
      <c r="A12" s="161" t="s">
        <v>1240</v>
      </c>
      <c r="B12" s="108"/>
      <c r="C12" s="108"/>
      <c r="D12" s="109"/>
      <c r="E12" s="226" t="s">
        <v>1236</v>
      </c>
      <c r="F12" s="137"/>
      <c r="G12" s="125"/>
    </row>
    <row r="13" spans="1:7" s="4" customFormat="1" ht="13.05" customHeight="1" thickBot="1">
      <c r="A13" s="249" t="s">
        <v>146</v>
      </c>
      <c r="B13" s="98"/>
      <c r="C13" s="98"/>
      <c r="D13" s="115"/>
      <c r="E13" s="174" t="s">
        <v>1237</v>
      </c>
      <c r="F13" s="250"/>
      <c r="G13" s="127"/>
    </row>
    <row r="14" spans="1:7" s="4" customFormat="1" ht="28.5" customHeight="1" thickBot="1">
      <c r="A14" s="155" t="s">
        <v>164</v>
      </c>
      <c r="B14" s="128"/>
      <c r="C14" s="128"/>
      <c r="D14" s="128"/>
      <c r="E14" s="128"/>
      <c r="F14" s="128"/>
      <c r="G14" s="79"/>
    </row>
    <row r="15" spans="1:7" s="4" customFormat="1" ht="13.05" customHeight="1">
      <c r="A15" s="186" t="s">
        <v>165</v>
      </c>
      <c r="B15" s="129"/>
      <c r="C15" s="129"/>
      <c r="D15" s="185"/>
      <c r="E15" s="198">
        <f>'KRYCÍ LIST #1'!E20+'KRYCÍ LIST #2'!E20+'KRYCÍ LIST #3'!E20+'KRYCÍ LIST #4'!E20+'KRYCÍ LIST #5'!E20+'KRYCÍ LIST #6'!E20</f>
        <v>0</v>
      </c>
      <c r="F15" s="129"/>
      <c r="G15" s="251" t="s">
        <v>207</v>
      </c>
    </row>
    <row r="16" spans="1:7" s="4" customFormat="1" ht="13.05" customHeight="1">
      <c r="A16" s="160" t="s">
        <v>1241</v>
      </c>
      <c r="B16" s="111"/>
      <c r="C16" s="111"/>
      <c r="D16" s="114"/>
      <c r="E16" s="132">
        <f>SUM('KRYCÍ LIST #1'!E21:'KRYCÍ LIST #1'!E23)+SUM('KRYCÍ LIST #2'!E21:'KRYCÍ LIST #2'!E23)+SUM('KRYCÍ LIST #3'!E21:'KRYCÍ LIST #3'!E23)+SUM('KRYCÍ LIST #4'!E21:'KRYCÍ LIST #4'!E23)+SUM('KRYCÍ LIST #5'!E21:'KRYCÍ LIST #5'!E23)+SUM('KRYCÍ LIST #6'!E21:'KRYCÍ LIST #6'!E23)</f>
        <v>0</v>
      </c>
      <c r="F16" s="111"/>
      <c r="G16" s="252" t="s">
        <v>207</v>
      </c>
    </row>
    <row r="17" spans="1:7" s="4" customFormat="1" ht="13.05" customHeight="1">
      <c r="A17" s="160" t="s">
        <v>166</v>
      </c>
      <c r="B17" s="111"/>
      <c r="C17" s="111"/>
      <c r="D17" s="114"/>
      <c r="E17" s="132">
        <f>'KRYCÍ LIST #1'!E25+'KRYCÍ LIST #2'!E25+'KRYCÍ LIST #3'!E25+'KRYCÍ LIST #4'!E25+'KRYCÍ LIST #5'!E25+'KRYCÍ LIST #6'!E25</f>
        <v>0</v>
      </c>
      <c r="F17" s="111"/>
      <c r="G17" s="252" t="s">
        <v>207</v>
      </c>
    </row>
    <row r="18" spans="1:7" s="4" customFormat="1" ht="13.05" customHeight="1">
      <c r="A18" s="160" t="s">
        <v>193</v>
      </c>
      <c r="B18" s="111"/>
      <c r="C18" s="111"/>
      <c r="D18" s="114"/>
      <c r="E18" s="132">
        <f>'KRYCÍ LIST #1'!E26+'KRYCÍ LIST #2'!E26+'KRYCÍ LIST #3'!E26+'KRYCÍ LIST #4'!E26+'KRYCÍ LIST #5'!E26+'KRYCÍ LIST #6'!E26</f>
        <v>0</v>
      </c>
      <c r="F18" s="111"/>
      <c r="G18" s="252" t="s">
        <v>207</v>
      </c>
    </row>
    <row r="19" spans="1:7" s="4" customFormat="1" ht="13.05" customHeight="1">
      <c r="A19" s="160" t="s">
        <v>194</v>
      </c>
      <c r="B19" s="111"/>
      <c r="C19" s="111"/>
      <c r="D19" s="114"/>
      <c r="E19" s="132">
        <f>'KRYCÍ LIST #1'!E27+'KRYCÍ LIST #2'!E27+'KRYCÍ LIST #3'!E27+'KRYCÍ LIST #4'!E27+'KRYCÍ LIST #5'!E27+'KRYCÍ LIST #6'!E27</f>
        <v>0</v>
      </c>
      <c r="F19" s="111"/>
      <c r="G19" s="252" t="s">
        <v>207</v>
      </c>
    </row>
    <row r="20" spans="1:7" s="4" customFormat="1" ht="13.05" customHeight="1">
      <c r="A20" s="192"/>
      <c r="B20" s="111"/>
      <c r="C20" s="111"/>
      <c r="D20" s="111"/>
      <c r="E20" s="111"/>
      <c r="F20" s="111"/>
      <c r="G20" s="122"/>
    </row>
    <row r="21" spans="1:7" s="4" customFormat="1" ht="13.05" customHeight="1">
      <c r="A21" s="253" t="s">
        <v>1242</v>
      </c>
      <c r="B21" s="111"/>
      <c r="C21" s="111"/>
      <c r="D21" s="114"/>
      <c r="E21" s="254">
        <f>'KRYCÍ LIST #1'!E28+'KRYCÍ LIST #2'!E28+'KRYCÍ LIST #3'!E28+'KRYCÍ LIST #4'!E28+'KRYCÍ LIST #5'!E28+'KRYCÍ LIST #6'!E28</f>
        <v>0</v>
      </c>
      <c r="F21" s="255"/>
      <c r="G21" s="252" t="s">
        <v>207</v>
      </c>
    </row>
    <row r="22" spans="1:7" s="4" customFormat="1" ht="13.05" customHeight="1">
      <c r="A22" s="192"/>
      <c r="B22" s="111"/>
      <c r="C22" s="111"/>
      <c r="D22" s="111"/>
      <c r="E22" s="111"/>
      <c r="F22" s="111"/>
      <c r="G22" s="122"/>
    </row>
    <row r="23" spans="1:7" s="4" customFormat="1" ht="13.05" customHeight="1">
      <c r="A23" s="160" t="s">
        <v>205</v>
      </c>
      <c r="B23" s="111"/>
      <c r="C23" s="111"/>
      <c r="D23" s="256" t="s">
        <v>1243</v>
      </c>
      <c r="E23" s="132">
        <f>'KRYCÍ LIST #1'!H35+'KRYCÍ LIST #2'!H35+'KRYCÍ LIST #3'!H35+'KRYCÍ LIST #4'!H35+'KRYCÍ LIST #5'!H35+'KRYCÍ LIST #6'!H35</f>
        <v>0</v>
      </c>
      <c r="F23" s="111"/>
      <c r="G23" s="252" t="s">
        <v>207</v>
      </c>
    </row>
    <row r="24" spans="1:7" s="4" customFormat="1" ht="13.05" customHeight="1">
      <c r="A24" s="160" t="s">
        <v>208</v>
      </c>
      <c r="B24" s="111"/>
      <c r="C24" s="111"/>
      <c r="D24" s="256" t="s">
        <v>1243</v>
      </c>
      <c r="E24" s="132">
        <f>'KRYCÍ LIST #1'!H36+'KRYCÍ LIST #2'!H36+'KRYCÍ LIST #3'!H36+'KRYCÍ LIST #4'!H36+'KRYCÍ LIST #5'!H36+'KRYCÍ LIST #6'!H36</f>
        <v>0</v>
      </c>
      <c r="F24" s="111"/>
      <c r="G24" s="252" t="s">
        <v>207</v>
      </c>
    </row>
    <row r="25" spans="1:7" s="4" customFormat="1" ht="13.05" customHeight="1">
      <c r="A25" s="160" t="s">
        <v>205</v>
      </c>
      <c r="B25" s="111"/>
      <c r="C25" s="111"/>
      <c r="D25" s="256" t="s">
        <v>1244</v>
      </c>
      <c r="E25" s="132">
        <f>'KRYCÍ LIST #1'!H37+'KRYCÍ LIST #2'!H37+'KRYCÍ LIST #3'!H37+'KRYCÍ LIST #4'!H37+'KRYCÍ LIST #5'!H37+'KRYCÍ LIST #6'!H37</f>
        <v>0</v>
      </c>
      <c r="F25" s="111"/>
      <c r="G25" s="252" t="s">
        <v>207</v>
      </c>
    </row>
    <row r="26" spans="1:7" s="4" customFormat="1" ht="13.05" customHeight="1" thickBot="1">
      <c r="A26" s="257" t="s">
        <v>208</v>
      </c>
      <c r="B26" s="199"/>
      <c r="C26" s="199"/>
      <c r="D26" s="256" t="s">
        <v>1244</v>
      </c>
      <c r="E26" s="258">
        <f>'KRYCÍ LIST #1'!H38+'KRYCÍ LIST #2'!H38+'KRYCÍ LIST #3'!H38+'KRYCÍ LIST #4'!H38+'KRYCÍ LIST #5'!H38+'KRYCÍ LIST #6'!H38</f>
        <v>0</v>
      </c>
      <c r="F26" s="199"/>
      <c r="G26" s="252" t="s">
        <v>207</v>
      </c>
    </row>
    <row r="27" spans="1:7" s="4" customFormat="1" ht="19.5" customHeight="1" thickBot="1">
      <c r="A27" s="240" t="s">
        <v>1245</v>
      </c>
      <c r="B27" s="128"/>
      <c r="C27" s="128"/>
      <c r="D27" s="128"/>
      <c r="E27" s="259">
        <f>SUM(E23:E26)</f>
        <v>0</v>
      </c>
      <c r="F27" s="128"/>
      <c r="G27" s="260" t="s">
        <v>207</v>
      </c>
    </row>
    <row r="29" spans="1:7" s="4" customFormat="1">
      <c r="A29" s="148" t="s">
        <v>153</v>
      </c>
      <c r="B29" s="124"/>
      <c r="D29" s="148" t="s">
        <v>156</v>
      </c>
      <c r="E29" s="108"/>
      <c r="F29" s="108"/>
      <c r="G29" s="109"/>
    </row>
    <row r="30" spans="1:7" s="4" customFormat="1">
      <c r="A30" s="261"/>
      <c r="B30" s="178"/>
      <c r="D30" s="261"/>
      <c r="E30" s="7"/>
      <c r="F30" s="7"/>
      <c r="G30" s="178"/>
    </row>
    <row r="31" spans="1:7">
      <c r="A31" s="13"/>
      <c r="B31" s="178"/>
      <c r="D31" s="13"/>
      <c r="E31" s="7"/>
      <c r="F31" s="7"/>
      <c r="G31" s="178"/>
    </row>
    <row r="32" spans="1:7">
      <c r="A32" s="13"/>
      <c r="B32" s="178"/>
      <c r="D32" s="13"/>
      <c r="E32" s="7"/>
      <c r="F32" s="7"/>
      <c r="G32" s="178"/>
    </row>
    <row r="33" spans="1:7">
      <c r="A33" s="13"/>
      <c r="B33" s="178"/>
      <c r="D33" s="13"/>
      <c r="E33" s="7"/>
      <c r="F33" s="7"/>
      <c r="G33" s="178"/>
    </row>
    <row r="34" spans="1:7">
      <c r="A34" s="13"/>
      <c r="B34" s="178"/>
      <c r="D34" s="13"/>
      <c r="E34" s="7"/>
      <c r="F34" s="7"/>
      <c r="G34" s="178"/>
    </row>
    <row r="35" spans="1:7">
      <c r="A35" s="13"/>
      <c r="B35" s="178"/>
      <c r="D35" s="13"/>
      <c r="E35" s="7"/>
      <c r="F35" s="7"/>
      <c r="G35" s="178"/>
    </row>
    <row r="36" spans="1:7">
      <c r="A36" s="13"/>
      <c r="B36" s="178"/>
      <c r="D36" s="13"/>
      <c r="E36" s="7"/>
      <c r="F36" s="7"/>
      <c r="G36" s="178"/>
    </row>
    <row r="37" spans="1:7">
      <c r="A37" s="13"/>
      <c r="B37" s="178"/>
      <c r="D37" s="13"/>
      <c r="E37" s="7"/>
      <c r="F37" s="7"/>
      <c r="G37" s="178"/>
    </row>
    <row r="38" spans="1:7">
      <c r="A38" s="13"/>
      <c r="B38" s="178"/>
      <c r="D38" s="13"/>
      <c r="E38" s="7"/>
      <c r="F38" s="7"/>
      <c r="G38" s="178"/>
    </row>
    <row r="39" spans="1:7" s="4" customFormat="1">
      <c r="A39" s="262" t="s">
        <v>1246</v>
      </c>
      <c r="B39" s="263"/>
      <c r="D39" s="262" t="s">
        <v>1246</v>
      </c>
      <c r="E39" s="103"/>
      <c r="F39" s="103"/>
      <c r="G39" s="104"/>
    </row>
    <row r="41" spans="1:7" s="4" customFormat="1">
      <c r="A41" s="148" t="s">
        <v>154</v>
      </c>
      <c r="B41" s="124"/>
      <c r="D41" s="148" t="s">
        <v>163</v>
      </c>
      <c r="E41" s="108"/>
      <c r="F41" s="108"/>
      <c r="G41" s="109"/>
    </row>
    <row r="42" spans="1:7" s="4" customFormat="1">
      <c r="A42" s="261"/>
      <c r="B42" s="178"/>
      <c r="D42" s="261"/>
      <c r="E42" s="7"/>
      <c r="F42" s="7"/>
      <c r="G42" s="178"/>
    </row>
    <row r="43" spans="1:7">
      <c r="A43" s="13"/>
      <c r="B43" s="178"/>
      <c r="D43" s="13"/>
      <c r="E43" s="7"/>
      <c r="F43" s="7"/>
      <c r="G43" s="178"/>
    </row>
    <row r="44" spans="1:7">
      <c r="A44" s="13"/>
      <c r="B44" s="178"/>
      <c r="D44" s="13"/>
      <c r="E44" s="7"/>
      <c r="F44" s="7"/>
      <c r="G44" s="178"/>
    </row>
    <row r="45" spans="1:7">
      <c r="A45" s="13"/>
      <c r="B45" s="178"/>
      <c r="D45" s="13"/>
      <c r="E45" s="7"/>
      <c r="F45" s="7"/>
      <c r="G45" s="178"/>
    </row>
    <row r="46" spans="1:7">
      <c r="A46" s="13"/>
      <c r="B46" s="178"/>
      <c r="D46" s="13"/>
      <c r="E46" s="7"/>
      <c r="F46" s="7"/>
      <c r="G46" s="178"/>
    </row>
    <row r="47" spans="1:7">
      <c r="A47" s="13"/>
      <c r="B47" s="178"/>
      <c r="D47" s="13"/>
      <c r="E47" s="7"/>
      <c r="F47" s="7"/>
      <c r="G47" s="178"/>
    </row>
    <row r="48" spans="1:7">
      <c r="A48" s="13"/>
      <c r="B48" s="178"/>
      <c r="D48" s="13"/>
      <c r="E48" s="7"/>
      <c r="F48" s="7"/>
      <c r="G48" s="178"/>
    </row>
    <row r="49" spans="1:7">
      <c r="A49" s="13"/>
      <c r="B49" s="178"/>
      <c r="D49" s="13"/>
      <c r="E49" s="7"/>
      <c r="F49" s="7"/>
      <c r="G49" s="178"/>
    </row>
    <row r="50" spans="1:7">
      <c r="A50" s="13"/>
      <c r="B50" s="178"/>
      <c r="D50" s="13"/>
      <c r="E50" s="7"/>
      <c r="F50" s="7"/>
      <c r="G50" s="178"/>
    </row>
    <row r="51" spans="1:7" s="4" customFormat="1">
      <c r="A51" s="262" t="s">
        <v>1246</v>
      </c>
      <c r="B51" s="263"/>
      <c r="D51" s="262" t="s">
        <v>1246</v>
      </c>
      <c r="E51" s="103"/>
      <c r="F51" s="103"/>
      <c r="G51" s="104"/>
    </row>
  </sheetData>
  <mergeCells count="60">
    <mergeCell ref="A51:B51"/>
    <mergeCell ref="D41:G41"/>
    <mergeCell ref="D42:G50"/>
    <mergeCell ref="D51:G51"/>
    <mergeCell ref="A39:B39"/>
    <mergeCell ref="D29:G29"/>
    <mergeCell ref="D30:G38"/>
    <mergeCell ref="D39:G39"/>
    <mergeCell ref="A41:B41"/>
    <mergeCell ref="A42:B50"/>
    <mergeCell ref="A26:C26"/>
    <mergeCell ref="E26:F26"/>
    <mergeCell ref="A27:D27"/>
    <mergeCell ref="E27:F27"/>
    <mergeCell ref="A29:B29"/>
    <mergeCell ref="A30:B38"/>
    <mergeCell ref="A23:C23"/>
    <mergeCell ref="E23:F23"/>
    <mergeCell ref="A24:C24"/>
    <mergeCell ref="E24:F24"/>
    <mergeCell ref="A25:C25"/>
    <mergeCell ref="E25:F25"/>
    <mergeCell ref="A19:D19"/>
    <mergeCell ref="E19:F19"/>
    <mergeCell ref="A20:G20"/>
    <mergeCell ref="A21:D21"/>
    <mergeCell ref="E21:F21"/>
    <mergeCell ref="A22:G22"/>
    <mergeCell ref="A16:D16"/>
    <mergeCell ref="E16:F16"/>
    <mergeCell ref="A17:D17"/>
    <mergeCell ref="E17:F17"/>
    <mergeCell ref="A18:D18"/>
    <mergeCell ref="E18:F18"/>
    <mergeCell ref="A12:D12"/>
    <mergeCell ref="F12:G12"/>
    <mergeCell ref="A13:D13"/>
    <mergeCell ref="F13:G13"/>
    <mergeCell ref="A14:G14"/>
    <mergeCell ref="A15:D15"/>
    <mergeCell ref="E15:F15"/>
    <mergeCell ref="A9:D9"/>
    <mergeCell ref="F9:G9"/>
    <mergeCell ref="A10:D10"/>
    <mergeCell ref="F10:G10"/>
    <mergeCell ref="A11:D11"/>
    <mergeCell ref="F11:G11"/>
    <mergeCell ref="A5:G5"/>
    <mergeCell ref="A6:D6"/>
    <mergeCell ref="F6:G6"/>
    <mergeCell ref="A7:D7"/>
    <mergeCell ref="F7:G7"/>
    <mergeCell ref="A8:D8"/>
    <mergeCell ref="F8:G8"/>
    <mergeCell ref="A1:G1"/>
    <mergeCell ref="B2:D2"/>
    <mergeCell ref="E2:G2"/>
    <mergeCell ref="B3:D3"/>
    <mergeCell ref="E3:G3"/>
    <mergeCell ref="A4:G4"/>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dimension ref="A1:C17"/>
  <sheetViews>
    <sheetView workbookViewId="0">
      <selection activeCell="C6" sqref="C6"/>
    </sheetView>
  </sheetViews>
  <sheetFormatPr defaultRowHeight="13.2"/>
  <cols>
    <col min="1" max="1" width="3.88671875" customWidth="1"/>
    <col min="2" max="2" width="45.21875" customWidth="1"/>
    <col min="3" max="3" width="20.44140625" customWidth="1"/>
  </cols>
  <sheetData>
    <row r="1" spans="1:3" s="2" customFormat="1" ht="9.6">
      <c r="A1" s="3" t="s">
        <v>0</v>
      </c>
      <c r="B1" s="3"/>
      <c r="C1" s="2" t="s">
        <v>1</v>
      </c>
    </row>
    <row r="2" spans="1:3" s="2" customFormat="1" ht="9.6">
      <c r="A2" s="3" t="s">
        <v>398</v>
      </c>
      <c r="B2" s="3"/>
      <c r="C2" s="2" t="s">
        <v>3</v>
      </c>
    </row>
    <row r="3" spans="1:3" s="1" customFormat="1" ht="9.6"/>
    <row r="4" spans="1:3" s="5" customFormat="1">
      <c r="A4" s="6" t="s">
        <v>133</v>
      </c>
      <c r="B4" s="7"/>
      <c r="C4" s="7"/>
    </row>
    <row r="5" spans="1:3" s="1" customFormat="1" ht="10.199999999999999" thickBot="1"/>
    <row r="6" spans="1:3" s="1" customFormat="1" ht="9.75" customHeight="1">
      <c r="A6" s="80" t="s">
        <v>134</v>
      </c>
      <c r="B6" s="82" t="s">
        <v>135</v>
      </c>
      <c r="C6" s="84" t="s">
        <v>17</v>
      </c>
    </row>
    <row r="7" spans="1:3" s="1" customFormat="1" ht="9.75" customHeight="1" thickBot="1">
      <c r="A7" s="81"/>
      <c r="B7" s="83"/>
      <c r="C7" s="85" t="s">
        <v>136</v>
      </c>
    </row>
    <row r="8" spans="1:3" s="27" customFormat="1" ht="10.199999999999999">
      <c r="A8" s="86"/>
      <c r="B8" s="88" t="s">
        <v>212</v>
      </c>
      <c r="C8" s="87"/>
    </row>
    <row r="9" spans="1:3" s="27" customFormat="1" ht="10.199999999999999">
      <c r="A9" s="89">
        <v>2</v>
      </c>
      <c r="B9" s="39" t="s">
        <v>462</v>
      </c>
      <c r="C9" s="90">
        <f>'ROZPOČET #3'!G19</f>
        <v>0</v>
      </c>
    </row>
    <row r="10" spans="1:3" s="27" customFormat="1" ht="10.199999999999999">
      <c r="A10" s="206">
        <v>96</v>
      </c>
      <c r="B10" s="207" t="s">
        <v>323</v>
      </c>
      <c r="C10" s="208">
        <f>'ROZPOČET #3'!G27</f>
        <v>0</v>
      </c>
    </row>
    <row r="11" spans="1:3" s="27" customFormat="1" ht="10.8" thickBot="1">
      <c r="A11" s="91"/>
      <c r="B11" s="92" t="s">
        <v>324</v>
      </c>
      <c r="C11" s="93">
        <f>SUM(C9:C10)</f>
        <v>0</v>
      </c>
    </row>
    <row r="12" spans="1:3" s="1" customFormat="1" ht="10.199999999999999" thickBot="1"/>
    <row r="13" spans="1:3" s="27" customFormat="1" ht="10.199999999999999">
      <c r="A13" s="86"/>
      <c r="B13" s="88" t="s">
        <v>287</v>
      </c>
      <c r="C13" s="87"/>
    </row>
    <row r="14" spans="1:3" s="27" customFormat="1" ht="10.199999999999999">
      <c r="A14" s="89">
        <v>730</v>
      </c>
      <c r="B14" s="39" t="s">
        <v>463</v>
      </c>
      <c r="C14" s="90">
        <f>'ROZPOČET #3'!G41+'ROZPOČET #3'!G58</f>
        <v>0</v>
      </c>
    </row>
    <row r="15" spans="1:3" s="27" customFormat="1" ht="10.8" thickBot="1">
      <c r="A15" s="91"/>
      <c r="B15" s="92" t="s">
        <v>328</v>
      </c>
      <c r="C15" s="93">
        <f>SUM(C14:C14)</f>
        <v>0</v>
      </c>
    </row>
    <row r="16" spans="1:3" s="1" customFormat="1" ht="10.199999999999999" thickBot="1"/>
    <row r="17" spans="1:3" s="27" customFormat="1" ht="10.8" thickBot="1">
      <c r="A17" s="94"/>
      <c r="B17" s="95" t="s">
        <v>139</v>
      </c>
      <c r="C17" s="96">
        <f>C11+C15</f>
        <v>0</v>
      </c>
    </row>
  </sheetData>
  <mergeCells count="5">
    <mergeCell ref="A1:B1"/>
    <mergeCell ref="A2:B2"/>
    <mergeCell ref="A4:C4"/>
    <mergeCell ref="A6:A7"/>
    <mergeCell ref="B6:B7"/>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dimension ref="A1:J60"/>
  <sheetViews>
    <sheetView workbookViewId="0">
      <selection activeCell="E12" sqref="E12"/>
    </sheetView>
  </sheetViews>
  <sheetFormatPr defaultRowHeight="13.2"/>
  <cols>
    <col min="1" max="1" width="3.77734375" customWidth="1"/>
    <col min="2" max="2" width="11.109375" customWidth="1"/>
    <col min="3" max="3" width="43.44140625" customWidth="1"/>
    <col min="4" max="4" width="4.44140625" customWidth="1"/>
    <col min="5" max="5" width="8.77734375" customWidth="1"/>
    <col min="6" max="7" width="10.6640625" customWidth="1"/>
    <col min="8" max="9" width="9.109375" customWidth="1"/>
    <col min="10" max="10" width="13.21875" customWidth="1"/>
  </cols>
  <sheetData>
    <row r="1" spans="1:10" s="2" customFormat="1" ht="9.6">
      <c r="A1" s="3" t="s">
        <v>0</v>
      </c>
      <c r="B1" s="3"/>
      <c r="C1" s="3"/>
      <c r="D1" s="3"/>
      <c r="E1" s="3"/>
      <c r="F1" s="3"/>
      <c r="G1" s="3"/>
      <c r="H1" s="3"/>
      <c r="I1" s="3" t="s">
        <v>1</v>
      </c>
      <c r="J1" s="3"/>
    </row>
    <row r="2" spans="1:10" s="2" customFormat="1" ht="9.6">
      <c r="A2" s="3" t="s">
        <v>398</v>
      </c>
      <c r="B2" s="3"/>
      <c r="C2" s="3"/>
      <c r="D2" s="3"/>
      <c r="E2" s="3"/>
      <c r="F2" s="3"/>
      <c r="G2" s="3"/>
      <c r="H2" s="3"/>
      <c r="I2" s="3" t="s">
        <v>3</v>
      </c>
      <c r="J2" s="3"/>
    </row>
    <row r="3" spans="1:10" s="1" customFormat="1" ht="9.6"/>
    <row r="4" spans="1:10" s="4" customFormat="1">
      <c r="A4" s="6" t="s">
        <v>4</v>
      </c>
      <c r="B4" s="7"/>
      <c r="C4" s="7"/>
      <c r="D4" s="7"/>
      <c r="E4" s="7"/>
      <c r="F4" s="7"/>
      <c r="G4" s="7"/>
      <c r="H4" s="7"/>
      <c r="I4" s="7"/>
      <c r="J4" s="7"/>
    </row>
    <row r="5" spans="1:10" s="1" customFormat="1" ht="10.199999999999999" thickBot="1"/>
    <row r="6" spans="1:10" s="1" customFormat="1" ht="9.75" customHeight="1">
      <c r="A6" s="9" t="s">
        <v>5</v>
      </c>
      <c r="B6" s="12" t="s">
        <v>9</v>
      </c>
      <c r="C6" s="12" t="s">
        <v>11</v>
      </c>
      <c r="D6" s="12" t="s">
        <v>13</v>
      </c>
      <c r="E6" s="12" t="s">
        <v>15</v>
      </c>
      <c r="F6" s="15" t="s">
        <v>17</v>
      </c>
      <c r="G6" s="16"/>
      <c r="H6" s="12" t="s">
        <v>22</v>
      </c>
      <c r="I6" s="16"/>
      <c r="J6" s="24" t="s">
        <v>25</v>
      </c>
    </row>
    <row r="7" spans="1:10" s="1" customFormat="1" ht="9.75" customHeight="1">
      <c r="A7" s="10" t="s">
        <v>6</v>
      </c>
      <c r="B7" s="13"/>
      <c r="C7" s="13"/>
      <c r="D7" s="13"/>
      <c r="E7" s="13"/>
      <c r="F7" s="17"/>
      <c r="G7" s="7"/>
      <c r="H7" s="13"/>
      <c r="I7" s="7"/>
      <c r="J7" s="25"/>
    </row>
    <row r="8" spans="1:10" s="1" customFormat="1" ht="9.75" customHeight="1">
      <c r="A8" s="10" t="s">
        <v>7</v>
      </c>
      <c r="B8" s="13"/>
      <c r="C8" s="13"/>
      <c r="D8" s="13"/>
      <c r="E8" s="13"/>
      <c r="F8" s="18" t="s">
        <v>18</v>
      </c>
      <c r="G8" s="20" t="s">
        <v>20</v>
      </c>
      <c r="H8" s="22" t="s">
        <v>18</v>
      </c>
      <c r="I8" s="20" t="s">
        <v>20</v>
      </c>
      <c r="J8" s="25"/>
    </row>
    <row r="9" spans="1:10" s="1" customFormat="1" ht="9.75" customHeight="1" thickBot="1">
      <c r="A9" s="11" t="s">
        <v>8</v>
      </c>
      <c r="B9" s="14" t="s">
        <v>10</v>
      </c>
      <c r="C9" s="14" t="s">
        <v>12</v>
      </c>
      <c r="D9" s="14" t="s">
        <v>14</v>
      </c>
      <c r="E9" s="14" t="s">
        <v>16</v>
      </c>
      <c r="F9" s="19" t="s">
        <v>19</v>
      </c>
      <c r="G9" s="21" t="s">
        <v>21</v>
      </c>
      <c r="H9" s="23" t="s">
        <v>23</v>
      </c>
      <c r="I9" s="21" t="s">
        <v>24</v>
      </c>
      <c r="J9" s="26" t="s">
        <v>26</v>
      </c>
    </row>
    <row r="10" spans="1:10" s="28" customFormat="1" ht="10.199999999999999">
      <c r="A10" s="30"/>
      <c r="B10" s="29"/>
      <c r="C10" s="31" t="s">
        <v>212</v>
      </c>
      <c r="D10" s="29"/>
      <c r="E10" s="29"/>
      <c r="F10" s="32"/>
      <c r="H10" s="33"/>
      <c r="J10" s="34"/>
    </row>
    <row r="11" spans="1:10" s="28" customFormat="1" ht="10.199999999999999">
      <c r="A11" s="37"/>
      <c r="B11" s="38" t="s">
        <v>399</v>
      </c>
      <c r="C11" s="39" t="s">
        <v>400</v>
      </c>
      <c r="D11" s="36"/>
      <c r="E11" s="36"/>
      <c r="F11" s="40"/>
      <c r="G11" s="35"/>
      <c r="H11" s="41"/>
      <c r="I11" s="35"/>
      <c r="J11" s="42"/>
    </row>
    <row r="12" spans="1:10" s="1" customFormat="1" ht="9.6">
      <c r="A12" s="43">
        <v>1</v>
      </c>
      <c r="B12" s="45" t="s">
        <v>401</v>
      </c>
      <c r="C12" s="46" t="s">
        <v>402</v>
      </c>
      <c r="D12" s="47" t="s">
        <v>37</v>
      </c>
      <c r="E12" s="48">
        <v>27</v>
      </c>
      <c r="F12" s="49"/>
      <c r="G12" s="50">
        <f>E12*F12</f>
        <v>0</v>
      </c>
      <c r="H12" s="51">
        <v>0</v>
      </c>
      <c r="I12" s="52">
        <f>E12*H12</f>
        <v>0</v>
      </c>
      <c r="J12" s="53"/>
    </row>
    <row r="13" spans="1:10" s="1" customFormat="1" ht="19.2">
      <c r="A13" s="43">
        <f>A12+1</f>
        <v>2</v>
      </c>
      <c r="B13" s="45" t="s">
        <v>403</v>
      </c>
      <c r="C13" s="46" t="s">
        <v>404</v>
      </c>
      <c r="D13" s="47" t="s">
        <v>301</v>
      </c>
      <c r="E13" s="48">
        <v>22</v>
      </c>
      <c r="F13" s="49"/>
      <c r="G13" s="50">
        <f>E13*F13</f>
        <v>0</v>
      </c>
      <c r="H13" s="51">
        <v>0</v>
      </c>
      <c r="I13" s="52">
        <f>E13*H13</f>
        <v>0</v>
      </c>
      <c r="J13" s="53"/>
    </row>
    <row r="14" spans="1:10" s="1" customFormat="1" ht="19.2">
      <c r="A14" s="43">
        <f>A13+1</f>
        <v>3</v>
      </c>
      <c r="B14" s="45" t="s">
        <v>405</v>
      </c>
      <c r="C14" s="46" t="s">
        <v>406</v>
      </c>
      <c r="D14" s="47" t="s">
        <v>37</v>
      </c>
      <c r="E14" s="48">
        <v>24</v>
      </c>
      <c r="F14" s="49"/>
      <c r="G14" s="50">
        <f>E14*F14</f>
        <v>0</v>
      </c>
      <c r="H14" s="51">
        <v>0</v>
      </c>
      <c r="I14" s="52">
        <f>E14*H14</f>
        <v>0</v>
      </c>
      <c r="J14" s="53"/>
    </row>
    <row r="15" spans="1:10" s="1" customFormat="1" ht="19.2">
      <c r="A15" s="43">
        <f>A14+1</f>
        <v>4</v>
      </c>
      <c r="B15" s="45" t="s">
        <v>407</v>
      </c>
      <c r="C15" s="46" t="s">
        <v>408</v>
      </c>
      <c r="D15" s="47" t="s">
        <v>301</v>
      </c>
      <c r="E15" s="48">
        <v>24</v>
      </c>
      <c r="F15" s="49"/>
      <c r="G15" s="50">
        <f>E15*F15</f>
        <v>0</v>
      </c>
      <c r="H15" s="51">
        <v>0</v>
      </c>
      <c r="I15" s="52">
        <f>E15*H15</f>
        <v>0</v>
      </c>
      <c r="J15" s="53"/>
    </row>
    <row r="16" spans="1:10" s="1" customFormat="1" ht="19.2">
      <c r="A16" s="43">
        <f>A15+1</f>
        <v>5</v>
      </c>
      <c r="B16" s="45" t="s">
        <v>409</v>
      </c>
      <c r="C16" s="46" t="s">
        <v>410</v>
      </c>
      <c r="D16" s="47" t="s">
        <v>37</v>
      </c>
      <c r="E16" s="48">
        <v>24</v>
      </c>
      <c r="F16" s="49"/>
      <c r="G16" s="50">
        <f>E16*F16</f>
        <v>0</v>
      </c>
      <c r="H16" s="51">
        <v>0</v>
      </c>
      <c r="I16" s="52">
        <f>E16*H16</f>
        <v>0</v>
      </c>
      <c r="J16" s="53"/>
    </row>
    <row r="17" spans="1:10" s="1" customFormat="1" ht="9.6">
      <c r="A17" s="43">
        <f>A16+1</f>
        <v>6</v>
      </c>
      <c r="B17" s="45" t="s">
        <v>411</v>
      </c>
      <c r="C17" s="46" t="s">
        <v>412</v>
      </c>
      <c r="D17" s="47" t="s">
        <v>413</v>
      </c>
      <c r="E17" s="48">
        <v>5</v>
      </c>
      <c r="F17" s="49"/>
      <c r="G17" s="50">
        <f>E17*F17</f>
        <v>0</v>
      </c>
      <c r="H17" s="51">
        <v>0</v>
      </c>
      <c r="I17" s="52">
        <f>E17*H17</f>
        <v>0</v>
      </c>
      <c r="J17" s="53"/>
    </row>
    <row r="18" spans="1:10" s="1" customFormat="1" ht="9.6">
      <c r="A18" s="43">
        <f>A17+1</f>
        <v>7</v>
      </c>
      <c r="B18" s="45" t="s">
        <v>414</v>
      </c>
      <c r="C18" s="46" t="s">
        <v>415</v>
      </c>
      <c r="D18" s="47" t="s">
        <v>183</v>
      </c>
      <c r="E18" s="51">
        <v>241.08199999999999</v>
      </c>
      <c r="F18" s="49"/>
      <c r="G18" s="50">
        <f>E18*F18</f>
        <v>0</v>
      </c>
      <c r="H18" s="51">
        <v>0</v>
      </c>
      <c r="I18" s="52">
        <f>E18*H18</f>
        <v>0</v>
      </c>
      <c r="J18" s="53"/>
    </row>
    <row r="19" spans="1:10" s="28" customFormat="1" ht="10.199999999999999">
      <c r="A19" s="62"/>
      <c r="B19" s="63">
        <v>2</v>
      </c>
      <c r="C19" s="64" t="s">
        <v>416</v>
      </c>
      <c r="D19" s="65"/>
      <c r="E19" s="65"/>
      <c r="F19" s="66"/>
      <c r="G19" s="67">
        <f>SUM(G12:G18)</f>
        <v>0</v>
      </c>
      <c r="H19" s="68"/>
      <c r="I19" s="69">
        <f>SUM(I12:I18)</f>
        <v>0</v>
      </c>
      <c r="J19" s="70"/>
    </row>
    <row r="20" spans="1:10" s="28" customFormat="1" ht="10.199999999999999">
      <c r="A20" s="37"/>
      <c r="B20" s="38" t="s">
        <v>276</v>
      </c>
      <c r="C20" s="39" t="s">
        <v>277</v>
      </c>
      <c r="D20" s="36"/>
      <c r="E20" s="36"/>
      <c r="F20" s="40"/>
      <c r="G20" s="35"/>
      <c r="H20" s="41"/>
      <c r="I20" s="35"/>
      <c r="J20" s="42"/>
    </row>
    <row r="21" spans="1:10" s="1" customFormat="1" ht="9.6">
      <c r="A21" s="43">
        <f>A18+1</f>
        <v>8</v>
      </c>
      <c r="B21" s="45" t="s">
        <v>417</v>
      </c>
      <c r="C21" s="46" t="s">
        <v>418</v>
      </c>
      <c r="D21" s="47" t="s">
        <v>247</v>
      </c>
      <c r="E21" s="211">
        <v>0.61055000000000004</v>
      </c>
      <c r="F21" s="49"/>
      <c r="G21" s="50">
        <f>E21*F21</f>
        <v>0</v>
      </c>
      <c r="H21" s="51">
        <v>0</v>
      </c>
      <c r="I21" s="52">
        <f>E21*H21</f>
        <v>0</v>
      </c>
      <c r="J21" s="53"/>
    </row>
    <row r="22" spans="1:10" s="1" customFormat="1" ht="19.2">
      <c r="A22" s="43">
        <f>A21+1</f>
        <v>9</v>
      </c>
      <c r="B22" s="45" t="s">
        <v>419</v>
      </c>
      <c r="C22" s="46" t="s">
        <v>420</v>
      </c>
      <c r="D22" s="47" t="s">
        <v>247</v>
      </c>
      <c r="E22" s="211">
        <v>0.61055000000000004</v>
      </c>
      <c r="F22" s="49"/>
      <c r="G22" s="50">
        <f>E22*F22</f>
        <v>0</v>
      </c>
      <c r="H22" s="51">
        <v>0</v>
      </c>
      <c r="I22" s="52">
        <f>E22*H22</f>
        <v>0</v>
      </c>
      <c r="J22" s="53"/>
    </row>
    <row r="23" spans="1:10" s="1" customFormat="1" ht="9.6">
      <c r="A23" s="43">
        <f>A22+1</f>
        <v>10</v>
      </c>
      <c r="B23" s="45" t="s">
        <v>421</v>
      </c>
      <c r="C23" s="46" t="s">
        <v>422</v>
      </c>
      <c r="D23" s="47" t="s">
        <v>247</v>
      </c>
      <c r="E23" s="211">
        <v>0.61055000000000004</v>
      </c>
      <c r="F23" s="49"/>
      <c r="G23" s="50">
        <f>E23*F23</f>
        <v>0</v>
      </c>
      <c r="H23" s="51">
        <v>0</v>
      </c>
      <c r="I23" s="52">
        <f>E23*H23</f>
        <v>0</v>
      </c>
      <c r="J23" s="53"/>
    </row>
    <row r="24" spans="1:10" s="1" customFormat="1" ht="19.2">
      <c r="A24" s="43">
        <f>A23+1</f>
        <v>11</v>
      </c>
      <c r="B24" s="45" t="s">
        <v>423</v>
      </c>
      <c r="C24" s="46" t="s">
        <v>424</v>
      </c>
      <c r="D24" s="47" t="s">
        <v>247</v>
      </c>
      <c r="E24" s="211">
        <v>5.4949500000000002</v>
      </c>
      <c r="F24" s="49"/>
      <c r="G24" s="50">
        <f>E24*F24</f>
        <v>0</v>
      </c>
      <c r="H24" s="51">
        <v>0</v>
      </c>
      <c r="I24" s="52">
        <f>E24*H24</f>
        <v>0</v>
      </c>
      <c r="J24" s="53"/>
    </row>
    <row r="25" spans="1:10" s="1" customFormat="1" ht="9.6">
      <c r="A25" s="43">
        <f>A24+1</f>
        <v>12</v>
      </c>
      <c r="B25" s="45" t="s">
        <v>425</v>
      </c>
      <c r="C25" s="46" t="s">
        <v>426</v>
      </c>
      <c r="D25" s="47" t="s">
        <v>247</v>
      </c>
      <c r="E25" s="211">
        <v>0.61055000000000004</v>
      </c>
      <c r="F25" s="49"/>
      <c r="G25" s="50">
        <f>E25*F25</f>
        <v>0</v>
      </c>
      <c r="H25" s="51">
        <v>0</v>
      </c>
      <c r="I25" s="52">
        <f>E25*H25</f>
        <v>0</v>
      </c>
      <c r="J25" s="53"/>
    </row>
    <row r="26" spans="1:10" s="1" customFormat="1" ht="19.2">
      <c r="A26" s="43">
        <f>A25+1</f>
        <v>13</v>
      </c>
      <c r="B26" s="45" t="s">
        <v>427</v>
      </c>
      <c r="C26" s="46" t="s">
        <v>428</v>
      </c>
      <c r="D26" s="47" t="s">
        <v>247</v>
      </c>
      <c r="E26" s="212">
        <v>4.8844000000000003</v>
      </c>
      <c r="F26" s="49"/>
      <c r="G26" s="50">
        <f>E26*F26</f>
        <v>0</v>
      </c>
      <c r="H26" s="51">
        <v>0</v>
      </c>
      <c r="I26" s="52">
        <f>E26*H26</f>
        <v>0</v>
      </c>
      <c r="J26" s="53"/>
    </row>
    <row r="27" spans="1:10" s="28" customFormat="1" ht="10.8" thickBot="1">
      <c r="A27" s="55"/>
      <c r="B27" s="57">
        <v>96</v>
      </c>
      <c r="C27" s="58" t="s">
        <v>280</v>
      </c>
      <c r="D27" s="56"/>
      <c r="E27" s="56"/>
      <c r="F27" s="59"/>
      <c r="G27" s="71">
        <f>SUM(G21:G26)</f>
        <v>0</v>
      </c>
      <c r="H27" s="60"/>
      <c r="I27" s="72">
        <f>SUM(I21:I26)</f>
        <v>0</v>
      </c>
      <c r="J27" s="61"/>
    </row>
    <row r="28" spans="1:10" ht="13.8" thickBot="1">
      <c r="A28" s="73"/>
      <c r="B28" s="73"/>
      <c r="C28" s="73"/>
      <c r="D28" s="73"/>
      <c r="E28" s="73"/>
      <c r="F28" s="73"/>
      <c r="G28" s="73"/>
      <c r="H28" s="73"/>
      <c r="I28" s="73"/>
      <c r="J28" s="73"/>
    </row>
    <row r="29" spans="1:10" s="1" customFormat="1" ht="9.75" customHeight="1">
      <c r="A29" s="9" t="s">
        <v>5</v>
      </c>
      <c r="B29" s="12" t="s">
        <v>9</v>
      </c>
      <c r="C29" s="12" t="s">
        <v>11</v>
      </c>
      <c r="D29" s="12" t="s">
        <v>13</v>
      </c>
      <c r="E29" s="12" t="s">
        <v>15</v>
      </c>
      <c r="F29" s="15" t="s">
        <v>17</v>
      </c>
      <c r="G29" s="16"/>
      <c r="H29" s="12" t="s">
        <v>22</v>
      </c>
      <c r="I29" s="16"/>
      <c r="J29" s="24" t="s">
        <v>25</v>
      </c>
    </row>
    <row r="30" spans="1:10" s="1" customFormat="1" ht="9.75" customHeight="1">
      <c r="A30" s="10" t="s">
        <v>6</v>
      </c>
      <c r="B30" s="13"/>
      <c r="C30" s="13"/>
      <c r="D30" s="13"/>
      <c r="E30" s="13"/>
      <c r="F30" s="17"/>
      <c r="G30" s="7"/>
      <c r="H30" s="13"/>
      <c r="I30" s="7"/>
      <c r="J30" s="25"/>
    </row>
    <row r="31" spans="1:10" s="1" customFormat="1" ht="9.75" customHeight="1">
      <c r="A31" s="10" t="s">
        <v>7</v>
      </c>
      <c r="B31" s="13"/>
      <c r="C31" s="13"/>
      <c r="D31" s="13"/>
      <c r="E31" s="13"/>
      <c r="F31" s="18" t="s">
        <v>18</v>
      </c>
      <c r="G31" s="20" t="s">
        <v>20</v>
      </c>
      <c r="H31" s="22" t="s">
        <v>18</v>
      </c>
      <c r="I31" s="20" t="s">
        <v>20</v>
      </c>
      <c r="J31" s="25"/>
    </row>
    <row r="32" spans="1:10" s="1" customFormat="1" ht="9.75" customHeight="1" thickBot="1">
      <c r="A32" s="11" t="s">
        <v>8</v>
      </c>
      <c r="B32" s="14" t="s">
        <v>10</v>
      </c>
      <c r="C32" s="14" t="s">
        <v>12</v>
      </c>
      <c r="D32" s="14" t="s">
        <v>14</v>
      </c>
      <c r="E32" s="14" t="s">
        <v>16</v>
      </c>
      <c r="F32" s="19" t="s">
        <v>19</v>
      </c>
      <c r="G32" s="21" t="s">
        <v>21</v>
      </c>
      <c r="H32" s="23" t="s">
        <v>23</v>
      </c>
      <c r="I32" s="21" t="s">
        <v>24</v>
      </c>
      <c r="J32" s="26" t="s">
        <v>26</v>
      </c>
    </row>
    <row r="33" spans="1:10" s="28" customFormat="1" ht="10.199999999999999">
      <c r="A33" s="30"/>
      <c r="B33" s="29"/>
      <c r="C33" s="31" t="s">
        <v>287</v>
      </c>
      <c r="D33" s="29"/>
      <c r="E33" s="29"/>
      <c r="F33" s="32"/>
      <c r="H33" s="33"/>
      <c r="J33" s="34"/>
    </row>
    <row r="34" spans="1:10" s="28" customFormat="1" ht="10.199999999999999">
      <c r="A34" s="37"/>
      <c r="B34" s="38" t="s">
        <v>429</v>
      </c>
      <c r="C34" s="39" t="s">
        <v>430</v>
      </c>
      <c r="D34" s="36"/>
      <c r="E34" s="36"/>
      <c r="F34" s="40"/>
      <c r="G34" s="35"/>
      <c r="H34" s="41"/>
      <c r="I34" s="35"/>
      <c r="J34" s="42"/>
    </row>
    <row r="35" spans="1:10" s="1" customFormat="1" ht="9.6">
      <c r="A35" s="43">
        <f>A26+1</f>
        <v>14</v>
      </c>
      <c r="B35" s="45" t="s">
        <v>431</v>
      </c>
      <c r="C35" s="46" t="s">
        <v>432</v>
      </c>
      <c r="D35" s="47" t="s">
        <v>301</v>
      </c>
      <c r="E35" s="48">
        <v>22</v>
      </c>
      <c r="F35" s="49"/>
      <c r="G35" s="50">
        <f>E35*F35</f>
        <v>0</v>
      </c>
      <c r="H35" s="51">
        <v>0</v>
      </c>
      <c r="I35" s="52">
        <f>E35*H35</f>
        <v>0</v>
      </c>
      <c r="J35" s="53"/>
    </row>
    <row r="36" spans="1:10" s="1" customFormat="1" ht="19.2">
      <c r="A36" s="43">
        <f>A35+1</f>
        <v>15</v>
      </c>
      <c r="B36" s="45" t="s">
        <v>433</v>
      </c>
      <c r="C36" s="46" t="s">
        <v>434</v>
      </c>
      <c r="D36" s="47" t="s">
        <v>301</v>
      </c>
      <c r="E36" s="48">
        <v>12</v>
      </c>
      <c r="F36" s="49"/>
      <c r="G36" s="50">
        <f>E36*F36</f>
        <v>0</v>
      </c>
      <c r="H36" s="51">
        <v>0</v>
      </c>
      <c r="I36" s="52">
        <f>E36*H36</f>
        <v>0</v>
      </c>
      <c r="J36" s="53"/>
    </row>
    <row r="37" spans="1:10" s="1" customFormat="1" ht="19.2">
      <c r="A37" s="43">
        <f>A36+1</f>
        <v>16</v>
      </c>
      <c r="B37" s="45" t="s">
        <v>435</v>
      </c>
      <c r="C37" s="46" t="s">
        <v>436</v>
      </c>
      <c r="D37" s="47" t="s">
        <v>301</v>
      </c>
      <c r="E37" s="48">
        <v>24</v>
      </c>
      <c r="F37" s="49"/>
      <c r="G37" s="50">
        <f>E37*F37</f>
        <v>0</v>
      </c>
      <c r="H37" s="51">
        <v>0</v>
      </c>
      <c r="I37" s="52">
        <f>E37*H37</f>
        <v>0</v>
      </c>
      <c r="J37" s="53"/>
    </row>
    <row r="38" spans="1:10" s="1" customFormat="1" ht="9.6">
      <c r="A38" s="43">
        <f>A37+1</f>
        <v>17</v>
      </c>
      <c r="B38" s="45" t="s">
        <v>437</v>
      </c>
      <c r="C38" s="46" t="s">
        <v>438</v>
      </c>
      <c r="D38" s="47" t="s">
        <v>301</v>
      </c>
      <c r="E38" s="48">
        <v>12</v>
      </c>
      <c r="F38" s="49"/>
      <c r="G38" s="50">
        <f>E38*F38</f>
        <v>0</v>
      </c>
      <c r="H38" s="51">
        <v>0</v>
      </c>
      <c r="I38" s="52">
        <f>E38*H38</f>
        <v>0</v>
      </c>
      <c r="J38" s="53"/>
    </row>
    <row r="39" spans="1:10" s="1" customFormat="1" ht="9.6">
      <c r="A39" s="43">
        <f>A38+1</f>
        <v>18</v>
      </c>
      <c r="B39" s="45" t="s">
        <v>439</v>
      </c>
      <c r="C39" s="46" t="s">
        <v>440</v>
      </c>
      <c r="D39" s="47" t="s">
        <v>301</v>
      </c>
      <c r="E39" s="48">
        <v>12</v>
      </c>
      <c r="F39" s="49"/>
      <c r="G39" s="50">
        <f>E39*F39</f>
        <v>0</v>
      </c>
      <c r="H39" s="51">
        <v>0</v>
      </c>
      <c r="I39" s="52">
        <f>E39*H39</f>
        <v>0</v>
      </c>
      <c r="J39" s="53"/>
    </row>
    <row r="40" spans="1:10" s="1" customFormat="1" ht="9.6">
      <c r="A40" s="43">
        <f>A39+1</f>
        <v>19</v>
      </c>
      <c r="B40" s="45" t="s">
        <v>441</v>
      </c>
      <c r="C40" s="46" t="s">
        <v>442</v>
      </c>
      <c r="D40" s="47" t="s">
        <v>183</v>
      </c>
      <c r="E40" s="51">
        <v>217.92400000000001</v>
      </c>
      <c r="F40" s="49"/>
      <c r="G40" s="50">
        <f>E40*F40</f>
        <v>0</v>
      </c>
      <c r="H40" s="51">
        <v>0</v>
      </c>
      <c r="I40" s="52">
        <f>E40*H40</f>
        <v>0</v>
      </c>
      <c r="J40" s="53"/>
    </row>
    <row r="41" spans="1:10" s="28" customFormat="1" ht="10.199999999999999">
      <c r="A41" s="62"/>
      <c r="B41" s="63">
        <v>734</v>
      </c>
      <c r="C41" s="64" t="s">
        <v>443</v>
      </c>
      <c r="D41" s="65"/>
      <c r="E41" s="65"/>
      <c r="F41" s="66"/>
      <c r="G41" s="67">
        <f>SUM(G35:G40)</f>
        <v>0</v>
      </c>
      <c r="H41" s="68"/>
      <c r="I41" s="69">
        <f>SUM(I35:I40)</f>
        <v>0</v>
      </c>
      <c r="J41" s="70"/>
    </row>
    <row r="42" spans="1:10" s="28" customFormat="1" ht="10.199999999999999">
      <c r="A42" s="37"/>
      <c r="B42" s="38" t="s">
        <v>444</v>
      </c>
      <c r="C42" s="39" t="s">
        <v>445</v>
      </c>
      <c r="D42" s="36"/>
      <c r="E42" s="36"/>
      <c r="F42" s="40"/>
      <c r="G42" s="35"/>
      <c r="H42" s="41"/>
      <c r="I42" s="35"/>
      <c r="J42" s="42"/>
    </row>
    <row r="43" spans="1:10" s="1" customFormat="1" ht="19.2">
      <c r="A43" s="43">
        <f>A40+1</f>
        <v>20</v>
      </c>
      <c r="B43" s="45"/>
      <c r="C43" s="46" t="s">
        <v>446</v>
      </c>
      <c r="D43" s="47" t="s">
        <v>301</v>
      </c>
      <c r="E43" s="48">
        <v>12</v>
      </c>
      <c r="F43" s="49"/>
      <c r="G43" s="50">
        <f>E43*F43</f>
        <v>0</v>
      </c>
      <c r="H43" s="51">
        <v>0</v>
      </c>
      <c r="I43" s="52">
        <f>E43*H43</f>
        <v>0</v>
      </c>
      <c r="J43" s="53"/>
    </row>
    <row r="44" spans="1:10" s="1" customFormat="1" ht="19.2">
      <c r="A44" s="43">
        <f>A43+1</f>
        <v>21</v>
      </c>
      <c r="B44" s="45"/>
      <c r="C44" s="46" t="s">
        <v>447</v>
      </c>
      <c r="D44" s="47" t="s">
        <v>301</v>
      </c>
      <c r="E44" s="48">
        <v>10</v>
      </c>
      <c r="F44" s="49"/>
      <c r="G44" s="50">
        <f>E44*F44</f>
        <v>0</v>
      </c>
      <c r="H44" s="51">
        <v>0</v>
      </c>
      <c r="I44" s="52">
        <f>E44*H44</f>
        <v>0</v>
      </c>
      <c r="J44" s="53"/>
    </row>
    <row r="45" spans="1:10" s="1" customFormat="1" ht="19.2">
      <c r="A45" s="43">
        <f>A44+1</f>
        <v>22</v>
      </c>
      <c r="B45" s="45"/>
      <c r="C45" s="46" t="s">
        <v>448</v>
      </c>
      <c r="D45" s="47" t="s">
        <v>301</v>
      </c>
      <c r="E45" s="48">
        <v>2</v>
      </c>
      <c r="F45" s="49"/>
      <c r="G45" s="50">
        <f>E45*F45</f>
        <v>0</v>
      </c>
      <c r="H45" s="51">
        <v>0</v>
      </c>
      <c r="I45" s="52">
        <f>E45*H45</f>
        <v>0</v>
      </c>
      <c r="J45" s="53"/>
    </row>
    <row r="46" spans="1:10" s="1" customFormat="1" ht="19.2">
      <c r="A46" s="43">
        <f>A45+1</f>
        <v>23</v>
      </c>
      <c r="B46" s="45"/>
      <c r="C46" s="46" t="s">
        <v>449</v>
      </c>
      <c r="D46" s="47" t="s">
        <v>301</v>
      </c>
      <c r="E46" s="48">
        <v>11</v>
      </c>
      <c r="F46" s="49"/>
      <c r="G46" s="50">
        <f>E46*F46</f>
        <v>0</v>
      </c>
      <c r="H46" s="51">
        <v>0</v>
      </c>
      <c r="I46" s="52">
        <f>E46*H46</f>
        <v>0</v>
      </c>
      <c r="J46" s="53"/>
    </row>
    <row r="47" spans="1:10" s="1" customFormat="1" ht="19.2">
      <c r="A47" s="43">
        <f>A46+1</f>
        <v>24</v>
      </c>
      <c r="B47" s="45"/>
      <c r="C47" s="46" t="s">
        <v>450</v>
      </c>
      <c r="D47" s="47" t="s">
        <v>68</v>
      </c>
      <c r="E47" s="48">
        <v>20</v>
      </c>
      <c r="F47" s="49"/>
      <c r="G47" s="50">
        <f>E47*F47</f>
        <v>0</v>
      </c>
      <c r="H47" s="51">
        <v>0</v>
      </c>
      <c r="I47" s="52">
        <f>E47*H47</f>
        <v>0</v>
      </c>
      <c r="J47" s="53"/>
    </row>
    <row r="48" spans="1:10" s="1" customFormat="1" ht="9.6">
      <c r="A48" s="43">
        <f>A47+1</f>
        <v>25</v>
      </c>
      <c r="B48" s="45"/>
      <c r="C48" s="46" t="s">
        <v>451</v>
      </c>
      <c r="D48" s="47" t="s">
        <v>301</v>
      </c>
      <c r="E48" s="48">
        <v>12</v>
      </c>
      <c r="F48" s="49"/>
      <c r="G48" s="50">
        <f>E48*F48</f>
        <v>0</v>
      </c>
      <c r="H48" s="51">
        <v>0</v>
      </c>
      <c r="I48" s="52">
        <f>E48*H48</f>
        <v>0</v>
      </c>
      <c r="J48" s="53"/>
    </row>
    <row r="49" spans="1:10" s="1" customFormat="1" ht="19.2">
      <c r="A49" s="43">
        <f>A48+1</f>
        <v>26</v>
      </c>
      <c r="B49" s="45"/>
      <c r="C49" s="46" t="s">
        <v>452</v>
      </c>
      <c r="D49" s="47" t="s">
        <v>68</v>
      </c>
      <c r="E49" s="48">
        <v>20</v>
      </c>
      <c r="F49" s="49"/>
      <c r="G49" s="50">
        <f>E49*F49</f>
        <v>0</v>
      </c>
      <c r="H49" s="51">
        <v>0</v>
      </c>
      <c r="I49" s="52">
        <f>E49*H49</f>
        <v>0</v>
      </c>
      <c r="J49" s="53"/>
    </row>
    <row r="50" spans="1:10" s="1" customFormat="1" ht="19.2">
      <c r="A50" s="43">
        <f>A49+1</f>
        <v>27</v>
      </c>
      <c r="B50" s="45"/>
      <c r="C50" s="46" t="s">
        <v>453</v>
      </c>
      <c r="D50" s="47" t="s">
        <v>68</v>
      </c>
      <c r="E50" s="48">
        <v>20</v>
      </c>
      <c r="F50" s="49"/>
      <c r="G50" s="50">
        <f>E50*F50</f>
        <v>0</v>
      </c>
      <c r="H50" s="51">
        <v>0</v>
      </c>
      <c r="I50" s="52">
        <f>E50*H50</f>
        <v>0</v>
      </c>
      <c r="J50" s="53"/>
    </row>
    <row r="51" spans="1:10" s="1" customFormat="1" ht="9.6">
      <c r="A51" s="43">
        <f>A50+1</f>
        <v>28</v>
      </c>
      <c r="B51" s="45"/>
      <c r="C51" s="46" t="s">
        <v>454</v>
      </c>
      <c r="D51" s="47" t="s">
        <v>413</v>
      </c>
      <c r="E51" s="48">
        <v>72</v>
      </c>
      <c r="F51" s="49"/>
      <c r="G51" s="50">
        <f>E51*F51</f>
        <v>0</v>
      </c>
      <c r="H51" s="51">
        <v>0</v>
      </c>
      <c r="I51" s="52">
        <f>E51*H51</f>
        <v>0</v>
      </c>
      <c r="J51" s="53"/>
    </row>
    <row r="52" spans="1:10" s="1" customFormat="1" ht="38.4">
      <c r="A52" s="43">
        <f>A51+1</f>
        <v>29</v>
      </c>
      <c r="B52" s="45"/>
      <c r="C52" s="46" t="s">
        <v>455</v>
      </c>
      <c r="D52" s="47" t="s">
        <v>301</v>
      </c>
      <c r="E52" s="48">
        <v>1</v>
      </c>
      <c r="F52" s="49"/>
      <c r="G52" s="50">
        <f>E52*F52</f>
        <v>0</v>
      </c>
      <c r="H52" s="51">
        <v>0</v>
      </c>
      <c r="I52" s="52">
        <f>E52*H52</f>
        <v>0</v>
      </c>
      <c r="J52" s="53"/>
    </row>
    <row r="53" spans="1:10" s="1" customFormat="1" ht="38.4">
      <c r="A53" s="43">
        <f>A52+1</f>
        <v>30</v>
      </c>
      <c r="B53" s="45"/>
      <c r="C53" s="46" t="s">
        <v>456</v>
      </c>
      <c r="D53" s="47" t="s">
        <v>301</v>
      </c>
      <c r="E53" s="48">
        <v>2</v>
      </c>
      <c r="F53" s="49"/>
      <c r="G53" s="50">
        <f>E53*F53</f>
        <v>0</v>
      </c>
      <c r="H53" s="51">
        <v>0</v>
      </c>
      <c r="I53" s="52">
        <f>E53*H53</f>
        <v>0</v>
      </c>
      <c r="J53" s="53"/>
    </row>
    <row r="54" spans="1:10" s="1" customFormat="1" ht="38.4">
      <c r="A54" s="43">
        <f>A53+1</f>
        <v>31</v>
      </c>
      <c r="B54" s="45"/>
      <c r="C54" s="46" t="s">
        <v>457</v>
      </c>
      <c r="D54" s="47" t="s">
        <v>301</v>
      </c>
      <c r="E54" s="48">
        <v>7</v>
      </c>
      <c r="F54" s="49"/>
      <c r="G54" s="50">
        <f>E54*F54</f>
        <v>0</v>
      </c>
      <c r="H54" s="51">
        <v>0</v>
      </c>
      <c r="I54" s="52">
        <f>E54*H54</f>
        <v>0</v>
      </c>
      <c r="J54" s="53"/>
    </row>
    <row r="55" spans="1:10" s="1" customFormat="1" ht="38.4">
      <c r="A55" s="43">
        <f>A54+1</f>
        <v>32</v>
      </c>
      <c r="B55" s="45"/>
      <c r="C55" s="46" t="s">
        <v>458</v>
      </c>
      <c r="D55" s="47" t="s">
        <v>301</v>
      </c>
      <c r="E55" s="48">
        <v>1</v>
      </c>
      <c r="F55" s="49"/>
      <c r="G55" s="50">
        <f>E55*F55</f>
        <v>0</v>
      </c>
      <c r="H55" s="51">
        <v>0</v>
      </c>
      <c r="I55" s="52">
        <f>E55*H55</f>
        <v>0</v>
      </c>
      <c r="J55" s="53"/>
    </row>
    <row r="56" spans="1:10" s="1" customFormat="1" ht="38.4">
      <c r="A56" s="43">
        <f>A55+1</f>
        <v>33</v>
      </c>
      <c r="B56" s="45"/>
      <c r="C56" s="46" t="s">
        <v>459</v>
      </c>
      <c r="D56" s="47" t="s">
        <v>301</v>
      </c>
      <c r="E56" s="48">
        <v>1</v>
      </c>
      <c r="F56" s="49"/>
      <c r="G56" s="50">
        <f>E56*F56</f>
        <v>0</v>
      </c>
      <c r="H56" s="51">
        <v>0</v>
      </c>
      <c r="I56" s="52">
        <f>E56*H56</f>
        <v>0</v>
      </c>
      <c r="J56" s="53"/>
    </row>
    <row r="57" spans="1:10" s="1" customFormat="1" ht="9.6">
      <c r="A57" s="43">
        <f>A56+1</f>
        <v>34</v>
      </c>
      <c r="B57" s="45"/>
      <c r="C57" s="46" t="s">
        <v>460</v>
      </c>
      <c r="D57" s="47" t="s">
        <v>183</v>
      </c>
      <c r="E57" s="51">
        <v>2319.1680000000001</v>
      </c>
      <c r="F57" s="49"/>
      <c r="G57" s="50">
        <f>E57*F57</f>
        <v>0</v>
      </c>
      <c r="H57" s="51">
        <v>0</v>
      </c>
      <c r="I57" s="52">
        <f>E57*H57</f>
        <v>0</v>
      </c>
      <c r="J57" s="53"/>
    </row>
    <row r="58" spans="1:10" s="28" customFormat="1" ht="10.8" thickBot="1">
      <c r="A58" s="55"/>
      <c r="B58" s="57">
        <v>735</v>
      </c>
      <c r="C58" s="58" t="s">
        <v>461</v>
      </c>
      <c r="D58" s="56"/>
      <c r="E58" s="56"/>
      <c r="F58" s="59"/>
      <c r="G58" s="71">
        <f>SUM(G43:G57)</f>
        <v>0</v>
      </c>
      <c r="H58" s="60"/>
      <c r="I58" s="72">
        <f>SUM(I43:I57)</f>
        <v>0</v>
      </c>
      <c r="J58" s="61"/>
    </row>
    <row r="59" spans="1:10" ht="13.8" thickBot="1">
      <c r="A59" s="73"/>
      <c r="B59" s="73"/>
      <c r="C59" s="73"/>
      <c r="D59" s="73"/>
      <c r="E59" s="73"/>
      <c r="F59" s="73"/>
      <c r="G59" s="73"/>
      <c r="H59" s="73"/>
      <c r="I59" s="73"/>
      <c r="J59" s="73"/>
    </row>
    <row r="60" spans="1:10" s="28" customFormat="1" ht="13.8" thickBot="1">
      <c r="A60" s="74"/>
      <c r="B60" s="75"/>
      <c r="C60" s="77" t="s">
        <v>132</v>
      </c>
      <c r="D60" s="76"/>
      <c r="E60" s="76"/>
      <c r="F60" s="76"/>
      <c r="G60" s="76"/>
      <c r="H60" s="76"/>
      <c r="I60" s="78">
        <f>'KRYCÍ LIST #3'!E20</f>
        <v>0</v>
      </c>
      <c r="J60" s="79"/>
    </row>
  </sheetData>
  <mergeCells count="20">
    <mergeCell ref="I60:J60"/>
    <mergeCell ref="H6:I7"/>
    <mergeCell ref="J6:J8"/>
    <mergeCell ref="B29:B31"/>
    <mergeCell ref="C29:C31"/>
    <mergeCell ref="D29:D31"/>
    <mergeCell ref="E29:E31"/>
    <mergeCell ref="F29:G30"/>
    <mergeCell ref="H29:I30"/>
    <mergeCell ref="J29:J31"/>
    <mergeCell ref="A1:H1"/>
    <mergeCell ref="I1:J1"/>
    <mergeCell ref="A2:H2"/>
    <mergeCell ref="I2:J2"/>
    <mergeCell ref="A4:J4"/>
    <mergeCell ref="B6:B8"/>
    <mergeCell ref="C6:C8"/>
    <mergeCell ref="D6:D8"/>
    <mergeCell ref="E6:E8"/>
    <mergeCell ref="F6:G7"/>
  </mergeCells>
  <printOptions horizontalCentered="1"/>
  <pageMargins left="0.39375000000000004" right="0.39375000000000004" top="0.59027777777777779" bottom="0.59027777777777779" header="0.3" footer="0.3"/>
  <pageSetup paperSize="9" orientation="landscape" horizontalDpi="0" verticalDpi="0" r:id="rId1"/>
  <headerFooter>
    <oddFooter>&amp;CStránka &amp;P z &amp;N</oddFooter>
  </headerFooter>
</worksheet>
</file>

<file path=xl/worksheets/sheet12.xml><?xml version="1.0" encoding="utf-8"?>
<worksheet xmlns="http://schemas.openxmlformats.org/spreadsheetml/2006/main" xmlns:r="http://schemas.openxmlformats.org/officeDocument/2006/relationships">
  <dimension ref="A1:M41"/>
  <sheetViews>
    <sheetView workbookViewId="0">
      <selection activeCell="K19" sqref="K19"/>
    </sheetView>
  </sheetViews>
  <sheetFormatPr defaultRowHeight="13.2"/>
  <cols>
    <col min="1" max="1" width="2.109375" customWidth="1"/>
    <col min="2" max="2" width="4.5546875" customWidth="1"/>
    <col min="3" max="3" width="4.33203125" customWidth="1"/>
    <col min="4" max="4" width="6.6640625" customWidth="1"/>
    <col min="5" max="5" width="6.44140625" customWidth="1"/>
    <col min="6" max="6" width="9.5546875" customWidth="1"/>
    <col min="7" max="7" width="12.33203125" customWidth="1"/>
    <col min="8" max="8" width="6.44140625" customWidth="1"/>
    <col min="9" max="9" width="2.44140625" customWidth="1"/>
    <col min="10" max="10" width="5" customWidth="1"/>
    <col min="11" max="11" width="11.88671875" customWidth="1"/>
    <col min="12" max="12" width="2.33203125" customWidth="1"/>
    <col min="13" max="13" width="13.5546875" customWidth="1"/>
  </cols>
  <sheetData>
    <row r="1" spans="1:13" ht="18.45" customHeight="1">
      <c r="A1" s="97" t="s">
        <v>140</v>
      </c>
      <c r="B1" s="7"/>
      <c r="C1" s="7"/>
      <c r="D1" s="7"/>
      <c r="E1" s="7"/>
      <c r="F1" s="7"/>
      <c r="G1" s="7"/>
      <c r="H1" s="7"/>
      <c r="I1" s="7"/>
      <c r="J1" s="7"/>
      <c r="K1" s="7"/>
      <c r="L1" s="7"/>
      <c r="M1" s="7"/>
    </row>
    <row r="2" spans="1:13" ht="10.050000000000001" customHeight="1" thickBot="1">
      <c r="A2" s="98"/>
      <c r="B2" s="98"/>
      <c r="C2" s="98"/>
      <c r="D2" s="98"/>
      <c r="E2" s="98"/>
      <c r="F2" s="98"/>
      <c r="G2" s="98"/>
      <c r="H2" s="98"/>
      <c r="I2" s="98"/>
      <c r="J2" s="98"/>
      <c r="K2" s="98"/>
      <c r="L2" s="98"/>
      <c r="M2" s="98"/>
    </row>
    <row r="3" spans="1:13" ht="13.05" customHeight="1">
      <c r="A3" s="150" t="s">
        <v>141</v>
      </c>
      <c r="B3" s="16"/>
      <c r="C3" s="16"/>
      <c r="D3" s="100"/>
      <c r="E3" s="101" t="s">
        <v>142</v>
      </c>
      <c r="F3" s="16"/>
      <c r="G3" s="16"/>
      <c r="H3" s="16"/>
      <c r="I3" s="16"/>
      <c r="J3" s="100"/>
      <c r="K3" s="101" t="s">
        <v>143</v>
      </c>
      <c r="L3" s="100"/>
      <c r="M3" s="99" t="s">
        <v>144</v>
      </c>
    </row>
    <row r="4" spans="1:13" ht="13.05" customHeight="1">
      <c r="A4" s="151" t="s">
        <v>396</v>
      </c>
      <c r="B4" s="103"/>
      <c r="C4" s="103"/>
      <c r="D4" s="104"/>
      <c r="E4" s="105" t="s">
        <v>397</v>
      </c>
      <c r="F4" s="103"/>
      <c r="G4" s="103"/>
      <c r="H4" s="103"/>
      <c r="I4" s="103"/>
      <c r="J4" s="104"/>
      <c r="K4" s="106" t="s">
        <v>146</v>
      </c>
      <c r="L4" s="104"/>
      <c r="M4" s="102" t="s">
        <v>147</v>
      </c>
    </row>
    <row r="5" spans="1:13" ht="13.05" customHeight="1">
      <c r="A5" s="152" t="s">
        <v>148</v>
      </c>
      <c r="B5" s="108"/>
      <c r="C5" s="108"/>
      <c r="D5" s="109"/>
      <c r="E5" s="110" t="s">
        <v>149</v>
      </c>
      <c r="F5" s="108"/>
      <c r="G5" s="108"/>
      <c r="H5" s="108"/>
      <c r="I5" s="108"/>
      <c r="J5" s="109"/>
      <c r="K5" s="110" t="s">
        <v>150</v>
      </c>
      <c r="L5" s="109"/>
      <c r="M5" s="107" t="s">
        <v>151</v>
      </c>
    </row>
    <row r="6" spans="1:13" ht="13.05" customHeight="1">
      <c r="A6" s="151" t="s">
        <v>146</v>
      </c>
      <c r="B6" s="103"/>
      <c r="C6" s="103"/>
      <c r="D6" s="104"/>
      <c r="E6" s="105" t="s">
        <v>152</v>
      </c>
      <c r="F6" s="103"/>
      <c r="G6" s="103"/>
      <c r="H6" s="103"/>
      <c r="I6" s="103"/>
      <c r="J6" s="104"/>
      <c r="K6" s="106" t="s">
        <v>146</v>
      </c>
      <c r="L6" s="104"/>
      <c r="M6" s="102" t="s">
        <v>146</v>
      </c>
    </row>
    <row r="7" spans="1:13" s="4" customFormat="1" ht="13.05" customHeight="1">
      <c r="A7" s="153" t="s">
        <v>153</v>
      </c>
      <c r="B7" s="117"/>
      <c r="C7" s="117"/>
      <c r="D7" s="113" t="s">
        <v>157</v>
      </c>
      <c r="E7" s="117"/>
      <c r="F7" s="117"/>
      <c r="G7" s="118"/>
      <c r="H7" s="116" t="s">
        <v>160</v>
      </c>
      <c r="I7" s="117"/>
      <c r="J7" s="117"/>
      <c r="K7" s="117"/>
      <c r="L7" s="117"/>
      <c r="M7" s="119"/>
    </row>
    <row r="8" spans="1:13" s="4" customFormat="1" ht="13.05" customHeight="1">
      <c r="A8" s="153" t="s">
        <v>154</v>
      </c>
      <c r="B8" s="117"/>
      <c r="C8" s="117"/>
      <c r="D8" s="113" t="s">
        <v>158</v>
      </c>
      <c r="E8" s="117"/>
      <c r="F8" s="117"/>
      <c r="G8" s="118"/>
      <c r="H8" s="116" t="s">
        <v>161</v>
      </c>
      <c r="I8" s="117"/>
      <c r="J8" s="117"/>
      <c r="K8" s="117"/>
      <c r="L8" s="117"/>
      <c r="M8" s="120" t="str">
        <f>IF(M7=0,"",E28/M7)</f>
        <v/>
      </c>
    </row>
    <row r="9" spans="1:13" ht="13.05" customHeight="1">
      <c r="A9" s="153" t="s">
        <v>155</v>
      </c>
      <c r="B9" s="111"/>
      <c r="C9" s="111"/>
      <c r="D9" s="113" t="s">
        <v>146</v>
      </c>
      <c r="E9" s="111"/>
      <c r="F9" s="111"/>
      <c r="G9" s="114"/>
      <c r="H9" s="116" t="s">
        <v>162</v>
      </c>
      <c r="I9" s="111"/>
      <c r="J9" s="111"/>
      <c r="K9" s="121" t="s">
        <v>146</v>
      </c>
      <c r="L9" s="111"/>
      <c r="M9" s="122"/>
    </row>
    <row r="10" spans="1:13" s="4" customFormat="1" ht="13.05" customHeight="1">
      <c r="A10" s="152" t="s">
        <v>156</v>
      </c>
      <c r="B10" s="123"/>
      <c r="C10" s="123"/>
      <c r="D10" s="112" t="s">
        <v>159</v>
      </c>
      <c r="E10" s="123"/>
      <c r="F10" s="123"/>
      <c r="G10" s="124"/>
      <c r="H10" s="110" t="s">
        <v>163</v>
      </c>
      <c r="I10" s="123"/>
      <c r="J10" s="112" t="s">
        <v>146</v>
      </c>
      <c r="K10" s="108"/>
      <c r="L10" s="108"/>
      <c r="M10" s="125"/>
    </row>
    <row r="11" spans="1:13" ht="13.05" customHeight="1" thickBot="1">
      <c r="A11" s="154" t="s">
        <v>146</v>
      </c>
      <c r="B11" s="98"/>
      <c r="C11" s="98"/>
      <c r="D11" s="98"/>
      <c r="E11" s="98"/>
      <c r="F11" s="98"/>
      <c r="G11" s="115"/>
      <c r="H11" s="126" t="s">
        <v>146</v>
      </c>
      <c r="I11" s="98"/>
      <c r="J11" s="98"/>
      <c r="K11" s="98"/>
      <c r="L11" s="98"/>
      <c r="M11" s="127"/>
    </row>
    <row r="12" spans="1:13" ht="28.5" customHeight="1" thickBot="1">
      <c r="A12" s="155" t="s">
        <v>164</v>
      </c>
      <c r="B12" s="128"/>
      <c r="C12" s="128"/>
      <c r="D12" s="128"/>
      <c r="E12" s="128"/>
      <c r="F12" s="128"/>
      <c r="G12" s="128"/>
      <c r="H12" s="128"/>
      <c r="I12" s="128"/>
      <c r="J12" s="128"/>
      <c r="K12" s="128"/>
      <c r="L12" s="128"/>
      <c r="M12" s="79"/>
    </row>
    <row r="13" spans="1:13" ht="13.05" customHeight="1">
      <c r="A13" s="156" t="s">
        <v>165</v>
      </c>
      <c r="B13" s="129"/>
      <c r="C13" s="129"/>
      <c r="D13" s="129"/>
      <c r="E13" s="129"/>
      <c r="F13" s="129"/>
      <c r="G13" s="156" t="s">
        <v>166</v>
      </c>
      <c r="H13" s="129"/>
      <c r="I13" s="129"/>
      <c r="J13" s="129"/>
      <c r="K13" s="129"/>
      <c r="L13" s="129"/>
      <c r="M13" s="130"/>
    </row>
    <row r="14" spans="1:13" s="4" customFormat="1" ht="13.05" customHeight="1">
      <c r="A14" s="157"/>
      <c r="B14" s="116" t="s">
        <v>167</v>
      </c>
      <c r="C14" s="117"/>
      <c r="D14" s="118"/>
      <c r="E14" s="132"/>
      <c r="F14" s="117"/>
      <c r="G14" s="160" t="s">
        <v>182</v>
      </c>
      <c r="H14" s="135"/>
      <c r="I14" s="135"/>
      <c r="J14" s="136"/>
      <c r="K14" s="138"/>
      <c r="L14" s="139" t="s">
        <v>183</v>
      </c>
      <c r="M14" s="163">
        <f>E20*K14/100</f>
        <v>0</v>
      </c>
    </row>
    <row r="15" spans="1:13" s="4" customFormat="1" ht="13.05" customHeight="1">
      <c r="A15" s="158"/>
      <c r="B15" s="116" t="s">
        <v>168</v>
      </c>
      <c r="C15" s="117"/>
      <c r="D15" s="118"/>
      <c r="E15" s="132"/>
      <c r="F15" s="117"/>
      <c r="G15" s="160" t="s">
        <v>184</v>
      </c>
      <c r="H15" s="135"/>
      <c r="I15" s="135"/>
      <c r="J15" s="136"/>
      <c r="K15" s="138"/>
      <c r="L15" s="139" t="s">
        <v>183</v>
      </c>
      <c r="M15" s="163">
        <f>E20*K15/100</f>
        <v>0</v>
      </c>
    </row>
    <row r="16" spans="1:13" s="4" customFormat="1" ht="13.05" customHeight="1">
      <c r="A16" s="159" t="s">
        <v>169</v>
      </c>
      <c r="B16" s="134" t="s">
        <v>170</v>
      </c>
      <c r="C16" s="117"/>
      <c r="D16" s="118"/>
      <c r="E16" s="132">
        <v>0</v>
      </c>
      <c r="F16" s="117"/>
      <c r="G16" s="160" t="s">
        <v>185</v>
      </c>
      <c r="H16" s="135"/>
      <c r="I16" s="135"/>
      <c r="J16" s="136"/>
      <c r="K16" s="138"/>
      <c r="L16" s="139" t="s">
        <v>183</v>
      </c>
      <c r="M16" s="163">
        <f>E20*K16/100</f>
        <v>0</v>
      </c>
    </row>
    <row r="17" spans="1:13" s="4" customFormat="1" ht="13.05" customHeight="1">
      <c r="A17" s="159" t="s">
        <v>171</v>
      </c>
      <c r="B17" s="134" t="s">
        <v>172</v>
      </c>
      <c r="C17" s="117"/>
      <c r="D17" s="118"/>
      <c r="E17" s="132">
        <v>0</v>
      </c>
      <c r="F17" s="117"/>
      <c r="G17" s="160" t="s">
        <v>186</v>
      </c>
      <c r="H17" s="135"/>
      <c r="I17" s="135"/>
      <c r="J17" s="136"/>
      <c r="K17" s="138"/>
      <c r="L17" s="139" t="s">
        <v>183</v>
      </c>
      <c r="M17" s="163">
        <f>E20*K17/100</f>
        <v>0</v>
      </c>
    </row>
    <row r="18" spans="1:13" s="4" customFormat="1" ht="13.05" customHeight="1">
      <c r="A18" s="159" t="s">
        <v>173</v>
      </c>
      <c r="B18" s="134" t="s">
        <v>174</v>
      </c>
      <c r="C18" s="117"/>
      <c r="D18" s="118"/>
      <c r="E18" s="132">
        <v>0</v>
      </c>
      <c r="F18" s="117"/>
      <c r="G18" s="160" t="s">
        <v>187</v>
      </c>
      <c r="H18" s="135"/>
      <c r="I18" s="135"/>
      <c r="J18" s="136"/>
      <c r="K18" s="138"/>
      <c r="L18" s="139" t="s">
        <v>183</v>
      </c>
      <c r="M18" s="163">
        <f>E20*K18/100</f>
        <v>0</v>
      </c>
    </row>
    <row r="19" spans="1:13" s="4" customFormat="1" ht="13.05" customHeight="1">
      <c r="A19" s="159" t="s">
        <v>175</v>
      </c>
      <c r="B19" s="134" t="s">
        <v>176</v>
      </c>
      <c r="C19" s="117"/>
      <c r="D19" s="118"/>
      <c r="E19" s="132">
        <f>'REKAPITULACE #4'!C10</f>
        <v>0</v>
      </c>
      <c r="F19" s="117"/>
      <c r="G19" s="160" t="s">
        <v>188</v>
      </c>
      <c r="H19" s="135"/>
      <c r="I19" s="135"/>
      <c r="J19" s="136"/>
      <c r="K19" s="138"/>
      <c r="L19" s="139" t="s">
        <v>183</v>
      </c>
      <c r="M19" s="163">
        <f>E20*K19/100</f>
        <v>0</v>
      </c>
    </row>
    <row r="20" spans="1:13" s="4" customFormat="1" ht="13.05" customHeight="1">
      <c r="A20" s="160" t="s">
        <v>177</v>
      </c>
      <c r="B20" s="135"/>
      <c r="C20" s="135"/>
      <c r="D20" s="136"/>
      <c r="E20" s="132">
        <f>SUM(E16:E19)</f>
        <v>0</v>
      </c>
      <c r="F20" s="117"/>
      <c r="G20" s="160" t="s">
        <v>331</v>
      </c>
      <c r="H20" s="135"/>
      <c r="I20" s="135"/>
      <c r="J20" s="136"/>
      <c r="K20" s="138"/>
      <c r="L20" s="139" t="s">
        <v>183</v>
      </c>
      <c r="M20" s="163">
        <f>E20*K20/100</f>
        <v>0</v>
      </c>
    </row>
    <row r="21" spans="1:13" s="4" customFormat="1" ht="13.05" customHeight="1">
      <c r="A21" s="160" t="s">
        <v>178</v>
      </c>
      <c r="B21" s="135"/>
      <c r="C21" s="135"/>
      <c r="D21" s="136"/>
      <c r="E21" s="132">
        <v>0</v>
      </c>
      <c r="F21" s="117"/>
      <c r="G21" s="160" t="s">
        <v>332</v>
      </c>
      <c r="H21" s="135"/>
      <c r="I21" s="135"/>
      <c r="J21" s="136"/>
      <c r="K21" s="138"/>
      <c r="L21" s="139" t="s">
        <v>183</v>
      </c>
      <c r="M21" s="163">
        <f>E20*K21/100</f>
        <v>0</v>
      </c>
    </row>
    <row r="22" spans="1:13" s="4" customFormat="1" ht="13.05" customHeight="1">
      <c r="A22" s="160" t="s">
        <v>179</v>
      </c>
      <c r="B22" s="135"/>
      <c r="C22" s="135"/>
      <c r="D22" s="136"/>
      <c r="E22" s="132">
        <v>0</v>
      </c>
      <c r="F22" s="117"/>
      <c r="G22" s="160" t="s">
        <v>333</v>
      </c>
      <c r="H22" s="135"/>
      <c r="I22" s="135"/>
      <c r="J22" s="136"/>
      <c r="K22" s="138"/>
      <c r="L22" s="139" t="s">
        <v>183</v>
      </c>
      <c r="M22" s="163">
        <f>E20*K22/100</f>
        <v>0</v>
      </c>
    </row>
    <row r="23" spans="1:13" s="4" customFormat="1" ht="13.05" customHeight="1" thickBot="1">
      <c r="A23" s="160" t="s">
        <v>180</v>
      </c>
      <c r="B23" s="135"/>
      <c r="C23" s="135"/>
      <c r="D23" s="136"/>
      <c r="E23" s="132">
        <v>0</v>
      </c>
      <c r="F23" s="117"/>
      <c r="G23" s="161"/>
      <c r="H23" s="137"/>
      <c r="I23" s="137"/>
      <c r="J23" s="140"/>
      <c r="K23" s="141"/>
      <c r="L23" s="142" t="s">
        <v>183</v>
      </c>
      <c r="M23" s="164">
        <f>E20*K23/100</f>
        <v>0</v>
      </c>
    </row>
    <row r="24" spans="1:13" s="4" customFormat="1" ht="13.05" customHeight="1">
      <c r="A24" s="160" t="s">
        <v>181</v>
      </c>
      <c r="B24" s="135"/>
      <c r="C24" s="135"/>
      <c r="D24" s="135"/>
      <c r="E24" s="132">
        <f>SUM(E20:E23)</f>
        <v>0</v>
      </c>
      <c r="F24" s="117"/>
      <c r="G24" s="156" t="s">
        <v>193</v>
      </c>
      <c r="H24" s="129"/>
      <c r="I24" s="129"/>
      <c r="J24" s="129"/>
      <c r="K24" s="129"/>
      <c r="L24" s="129"/>
      <c r="M24" s="165"/>
    </row>
    <row r="25" spans="1:13" s="4" customFormat="1" ht="13.05" customHeight="1">
      <c r="A25" s="160" t="s">
        <v>195</v>
      </c>
      <c r="B25" s="135"/>
      <c r="C25" s="135"/>
      <c r="D25" s="136"/>
      <c r="E25" s="132">
        <f>SUM(M14:M23)</f>
        <v>0</v>
      </c>
      <c r="F25" s="111"/>
      <c r="G25" s="160"/>
      <c r="H25" s="135"/>
      <c r="I25" s="135"/>
      <c r="J25" s="136"/>
      <c r="K25" s="138"/>
      <c r="L25" s="139" t="s">
        <v>183</v>
      </c>
      <c r="M25" s="163">
        <f>E20*K25/100</f>
        <v>0</v>
      </c>
    </row>
    <row r="26" spans="1:13" s="4" customFormat="1" ht="13.05" customHeight="1" thickBot="1">
      <c r="A26" s="160" t="s">
        <v>196</v>
      </c>
      <c r="B26" s="135"/>
      <c r="C26" s="135"/>
      <c r="D26" s="136"/>
      <c r="E26" s="132">
        <f>SUM(M25:M26)</f>
        <v>0</v>
      </c>
      <c r="F26" s="111"/>
      <c r="G26" s="161"/>
      <c r="H26" s="137"/>
      <c r="I26" s="137"/>
      <c r="J26" s="140"/>
      <c r="K26" s="141"/>
      <c r="L26" s="142" t="s">
        <v>183</v>
      </c>
      <c r="M26" s="164">
        <f>E20*K26/100</f>
        <v>0</v>
      </c>
    </row>
    <row r="27" spans="1:13" s="4" customFormat="1" ht="13.05" customHeight="1" thickBot="1">
      <c r="A27" s="161" t="s">
        <v>197</v>
      </c>
      <c r="B27" s="137"/>
      <c r="C27" s="137"/>
      <c r="D27" s="140"/>
      <c r="E27" s="143">
        <f>SUM(M28:M28)</f>
        <v>0</v>
      </c>
      <c r="F27" s="108"/>
      <c r="G27" s="156" t="s">
        <v>194</v>
      </c>
      <c r="H27" s="144"/>
      <c r="I27" s="144"/>
      <c r="J27" s="144"/>
      <c r="K27" s="144"/>
      <c r="L27" s="144"/>
      <c r="M27" s="166"/>
    </row>
    <row r="28" spans="1:13" s="4" customFormat="1" ht="13.05" customHeight="1" thickBot="1">
      <c r="A28" s="162" t="s">
        <v>198</v>
      </c>
      <c r="B28" s="145"/>
      <c r="C28" s="145"/>
      <c r="D28" s="146"/>
      <c r="E28" s="147">
        <f>SUM(E24:E27)</f>
        <v>0</v>
      </c>
      <c r="F28" s="16"/>
      <c r="G28" s="161"/>
      <c r="H28" s="137"/>
      <c r="I28" s="137"/>
      <c r="J28" s="140"/>
      <c r="K28" s="141"/>
      <c r="L28" s="142" t="s">
        <v>183</v>
      </c>
      <c r="M28" s="164">
        <f>E20*K28/100</f>
        <v>0</v>
      </c>
    </row>
    <row r="29" spans="1:13" s="5" customFormat="1" ht="13.05" customHeight="1">
      <c r="A29" s="167" t="s">
        <v>199</v>
      </c>
      <c r="B29" s="168"/>
      <c r="C29" s="168"/>
      <c r="D29" s="169"/>
      <c r="E29" s="170" t="s">
        <v>200</v>
      </c>
      <c r="F29" s="168"/>
      <c r="G29" s="169"/>
      <c r="H29" s="170" t="s">
        <v>201</v>
      </c>
      <c r="I29" s="168"/>
      <c r="J29" s="168"/>
      <c r="K29" s="168"/>
      <c r="L29" s="168"/>
      <c r="M29" s="171"/>
    </row>
    <row r="30" spans="1:13" s="4" customFormat="1" ht="13.05" customHeight="1">
      <c r="A30" s="172" t="s">
        <v>146</v>
      </c>
      <c r="B30" s="108"/>
      <c r="C30" s="108"/>
      <c r="D30" s="109"/>
      <c r="E30" s="173" t="s">
        <v>202</v>
      </c>
      <c r="F30" s="137"/>
      <c r="G30" s="109"/>
      <c r="H30" s="173" t="s">
        <v>202</v>
      </c>
      <c r="I30" s="137"/>
      <c r="J30" s="108"/>
      <c r="K30" s="108"/>
      <c r="L30" s="108"/>
      <c r="M30" s="176"/>
    </row>
    <row r="31" spans="1:13" s="4" customFormat="1" ht="13.05" customHeight="1">
      <c r="A31" s="177" t="s">
        <v>203</v>
      </c>
      <c r="B31" s="7"/>
      <c r="C31" s="175"/>
      <c r="D31" s="178"/>
      <c r="E31" s="173" t="s">
        <v>203</v>
      </c>
      <c r="F31" s="175"/>
      <c r="G31" s="178"/>
      <c r="H31" s="173" t="s">
        <v>203</v>
      </c>
      <c r="I31" s="175"/>
      <c r="J31" s="7"/>
      <c r="K31" s="7"/>
      <c r="L31" s="7"/>
      <c r="M31" s="179"/>
    </row>
    <row r="32" spans="1:13" s="4" customFormat="1" ht="13.05" customHeight="1">
      <c r="A32" s="177"/>
      <c r="B32" s="7"/>
      <c r="C32" s="7"/>
      <c r="D32" s="178"/>
      <c r="E32" s="182" t="s">
        <v>204</v>
      </c>
      <c r="F32" s="7"/>
      <c r="G32" s="178"/>
      <c r="H32" s="182" t="s">
        <v>204</v>
      </c>
      <c r="I32" s="7"/>
      <c r="J32" s="7"/>
      <c r="K32" s="7"/>
      <c r="L32" s="7"/>
      <c r="M32" s="179"/>
    </row>
    <row r="33" spans="1:13">
      <c r="A33" s="180"/>
      <c r="B33" s="131"/>
      <c r="C33" s="131"/>
      <c r="D33" s="181"/>
      <c r="E33" s="183"/>
      <c r="F33" s="131"/>
      <c r="G33" s="181"/>
      <c r="H33" s="183"/>
      <c r="I33" s="131"/>
      <c r="J33" s="131"/>
      <c r="K33" s="131"/>
      <c r="L33" s="131"/>
      <c r="M33" s="184"/>
    </row>
    <row r="34" spans="1:13" s="4" customFormat="1" ht="56.25" customHeight="1" thickBot="1">
      <c r="A34" s="180"/>
      <c r="B34" s="131"/>
      <c r="C34" s="131"/>
      <c r="D34" s="181"/>
      <c r="E34" s="183"/>
      <c r="F34" s="131"/>
      <c r="G34" s="181"/>
      <c r="H34" s="183"/>
      <c r="I34" s="131"/>
      <c r="J34" s="131"/>
      <c r="K34" s="131"/>
      <c r="L34" s="131"/>
      <c r="M34" s="184"/>
    </row>
    <row r="35" spans="1:13" s="4" customFormat="1" ht="13.05" customHeight="1">
      <c r="A35" s="186" t="s">
        <v>205</v>
      </c>
      <c r="B35" s="187"/>
      <c r="C35" s="187"/>
      <c r="D35" s="188"/>
      <c r="E35" s="191">
        <v>21</v>
      </c>
      <c r="F35" s="129"/>
      <c r="G35" s="189" t="s">
        <v>206</v>
      </c>
      <c r="H35" s="198">
        <f>E28-H37</f>
        <v>0</v>
      </c>
      <c r="I35" s="129"/>
      <c r="J35" s="129"/>
      <c r="K35" s="129"/>
      <c r="L35" s="129"/>
      <c r="M35" s="190" t="s">
        <v>207</v>
      </c>
    </row>
    <row r="36" spans="1:13" s="4" customFormat="1" ht="13.05" customHeight="1">
      <c r="A36" s="160" t="s">
        <v>208</v>
      </c>
      <c r="B36" s="193"/>
      <c r="C36" s="193"/>
      <c r="D36" s="194"/>
      <c r="E36" s="196">
        <v>21</v>
      </c>
      <c r="F36" s="111"/>
      <c r="G36" s="133" t="s">
        <v>206</v>
      </c>
      <c r="H36" s="132">
        <f>H35*E36/100</f>
        <v>0</v>
      </c>
      <c r="I36" s="111"/>
      <c r="J36" s="111"/>
      <c r="K36" s="111"/>
      <c r="L36" s="111"/>
      <c r="M36" s="195" t="s">
        <v>207</v>
      </c>
    </row>
    <row r="37" spans="1:13" s="4" customFormat="1" ht="13.05" customHeight="1">
      <c r="A37" s="160" t="s">
        <v>205</v>
      </c>
      <c r="B37" s="193"/>
      <c r="C37" s="193"/>
      <c r="D37" s="194"/>
      <c r="E37" s="196">
        <v>15</v>
      </c>
      <c r="F37" s="111"/>
      <c r="G37" s="133" t="s">
        <v>206</v>
      </c>
      <c r="H37" s="132">
        <v>0</v>
      </c>
      <c r="I37" s="197"/>
      <c r="J37" s="197"/>
      <c r="K37" s="197"/>
      <c r="L37" s="197"/>
      <c r="M37" s="195" t="s">
        <v>207</v>
      </c>
    </row>
    <row r="38" spans="1:13" s="4" customFormat="1" ht="13.05" customHeight="1">
      <c r="A38" s="160" t="s">
        <v>208</v>
      </c>
      <c r="B38" s="193"/>
      <c r="C38" s="193"/>
      <c r="D38" s="194"/>
      <c r="E38" s="196">
        <v>15</v>
      </c>
      <c r="F38" s="111"/>
      <c r="G38" s="133" t="s">
        <v>206</v>
      </c>
      <c r="H38" s="132">
        <f>H37*E38/100</f>
        <v>0</v>
      </c>
      <c r="I38" s="111"/>
      <c r="J38" s="111"/>
      <c r="K38" s="111"/>
      <c r="L38" s="111"/>
      <c r="M38" s="195" t="s">
        <v>207</v>
      </c>
    </row>
    <row r="39" spans="1:13" s="202" customFormat="1" ht="19.5" customHeight="1" thickBot="1">
      <c r="A39" s="200" t="s">
        <v>209</v>
      </c>
      <c r="B39" s="201"/>
      <c r="C39" s="201"/>
      <c r="D39" s="201"/>
      <c r="E39" s="201"/>
      <c r="F39" s="201"/>
      <c r="G39" s="201"/>
      <c r="H39" s="203">
        <f>SUM(H35:H38)</f>
        <v>0</v>
      </c>
      <c r="I39" s="199"/>
      <c r="J39" s="199"/>
      <c r="K39" s="199"/>
      <c r="L39" s="199"/>
      <c r="M39" s="204" t="s">
        <v>207</v>
      </c>
    </row>
    <row r="40" spans="1:13" s="4" customFormat="1" ht="13.05" customHeight="1"/>
    <row r="41" spans="1:13" s="4" customFormat="1" ht="13.05" customHeight="1">
      <c r="A41" s="175" t="s">
        <v>210</v>
      </c>
      <c r="B41" s="7"/>
      <c r="C41" s="7"/>
      <c r="D41" s="7"/>
      <c r="E41" s="7"/>
      <c r="F41" s="7"/>
      <c r="G41" s="7"/>
      <c r="H41" s="7"/>
      <c r="I41" s="7"/>
      <c r="J41" s="7"/>
      <c r="K41" s="7"/>
      <c r="L41" s="7"/>
      <c r="M41" s="7"/>
    </row>
  </sheetData>
  <mergeCells count="110">
    <mergeCell ref="A39:G39"/>
    <mergeCell ref="H39:L39"/>
    <mergeCell ref="A41:M41"/>
    <mergeCell ref="A37:D37"/>
    <mergeCell ref="E37:F37"/>
    <mergeCell ref="H37:L37"/>
    <mergeCell ref="A38:D38"/>
    <mergeCell ref="E38:F38"/>
    <mergeCell ref="H38:L38"/>
    <mergeCell ref="A35:D35"/>
    <mergeCell ref="E35:F35"/>
    <mergeCell ref="H35:L35"/>
    <mergeCell ref="A36:D36"/>
    <mergeCell ref="E36:F36"/>
    <mergeCell ref="H36:L36"/>
    <mergeCell ref="A31:B31"/>
    <mergeCell ref="C31:D31"/>
    <mergeCell ref="F31:G31"/>
    <mergeCell ref="I31:M31"/>
    <mergeCell ref="A32:D32"/>
    <mergeCell ref="A33:D34"/>
    <mergeCell ref="E32:G32"/>
    <mergeCell ref="E33:G34"/>
    <mergeCell ref="H32:M32"/>
    <mergeCell ref="H33:M34"/>
    <mergeCell ref="A29:D29"/>
    <mergeCell ref="E29:G29"/>
    <mergeCell ref="H29:M29"/>
    <mergeCell ref="A30:D30"/>
    <mergeCell ref="F30:G30"/>
    <mergeCell ref="I30:M30"/>
    <mergeCell ref="G28:J28"/>
    <mergeCell ref="A25:D25"/>
    <mergeCell ref="E25:F25"/>
    <mergeCell ref="A26:D26"/>
    <mergeCell ref="E26:F26"/>
    <mergeCell ref="A27:D27"/>
    <mergeCell ref="E27:F27"/>
    <mergeCell ref="A28:D28"/>
    <mergeCell ref="E28:F28"/>
    <mergeCell ref="G22:J22"/>
    <mergeCell ref="G23:J23"/>
    <mergeCell ref="G24:M24"/>
    <mergeCell ref="G25:J25"/>
    <mergeCell ref="G26:J26"/>
    <mergeCell ref="G27:M27"/>
    <mergeCell ref="G16:J16"/>
    <mergeCell ref="G17:J17"/>
    <mergeCell ref="G18:J18"/>
    <mergeCell ref="G19:J19"/>
    <mergeCell ref="G20:J20"/>
    <mergeCell ref="G21:J21"/>
    <mergeCell ref="A22:D22"/>
    <mergeCell ref="E22:F22"/>
    <mergeCell ref="A23:D23"/>
    <mergeCell ref="E23:F23"/>
    <mergeCell ref="A24:D24"/>
    <mergeCell ref="E24:F24"/>
    <mergeCell ref="B19:D19"/>
    <mergeCell ref="E19:F19"/>
    <mergeCell ref="A20:D20"/>
    <mergeCell ref="E20:F20"/>
    <mergeCell ref="A21:D21"/>
    <mergeCell ref="E21:F21"/>
    <mergeCell ref="B16:D16"/>
    <mergeCell ref="E16:F16"/>
    <mergeCell ref="B17:D17"/>
    <mergeCell ref="E17:F17"/>
    <mergeCell ref="B18:D18"/>
    <mergeCell ref="E18:F18"/>
    <mergeCell ref="A12:M12"/>
    <mergeCell ref="A13:F13"/>
    <mergeCell ref="G13:M13"/>
    <mergeCell ref="A14:A15"/>
    <mergeCell ref="B14:D14"/>
    <mergeCell ref="E14:F14"/>
    <mergeCell ref="B15:D15"/>
    <mergeCell ref="E15:F15"/>
    <mergeCell ref="G14:J14"/>
    <mergeCell ref="G15:J15"/>
    <mergeCell ref="A11:G11"/>
    <mergeCell ref="H7:L7"/>
    <mergeCell ref="H8:L8"/>
    <mergeCell ref="H9:J9"/>
    <mergeCell ref="H10:I10"/>
    <mergeCell ref="K9:M9"/>
    <mergeCell ref="J10:M10"/>
    <mergeCell ref="H11:M11"/>
    <mergeCell ref="A7:C7"/>
    <mergeCell ref="A8:C8"/>
    <mergeCell ref="A9:C9"/>
    <mergeCell ref="A10:C10"/>
    <mergeCell ref="D7:G7"/>
    <mergeCell ref="D8:G8"/>
    <mergeCell ref="D9:G9"/>
    <mergeCell ref="D10:G10"/>
    <mergeCell ref="A5:D5"/>
    <mergeCell ref="E5:J5"/>
    <mergeCell ref="K5:L5"/>
    <mergeCell ref="A6:D6"/>
    <mergeCell ref="E6:J6"/>
    <mergeCell ref="K6:L6"/>
    <mergeCell ref="A1:M1"/>
    <mergeCell ref="A2:M2"/>
    <mergeCell ref="A3:D3"/>
    <mergeCell ref="E3:J3"/>
    <mergeCell ref="K3:L3"/>
    <mergeCell ref="A4:D4"/>
    <mergeCell ref="E4:J4"/>
    <mergeCell ref="K4:L4"/>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13.xml><?xml version="1.0" encoding="utf-8"?>
<worksheet xmlns="http://schemas.openxmlformats.org/spreadsheetml/2006/main" xmlns:r="http://schemas.openxmlformats.org/officeDocument/2006/relationships">
  <dimension ref="A1:C12"/>
  <sheetViews>
    <sheetView workbookViewId="0">
      <selection activeCell="C6" sqref="C6"/>
    </sheetView>
  </sheetViews>
  <sheetFormatPr defaultRowHeight="13.2"/>
  <cols>
    <col min="1" max="1" width="3.88671875" customWidth="1"/>
    <col min="2" max="2" width="45.21875" customWidth="1"/>
    <col min="3" max="3" width="20.44140625" customWidth="1"/>
  </cols>
  <sheetData>
    <row r="1" spans="1:3" s="2" customFormat="1" ht="9.6">
      <c r="A1" s="3" t="s">
        <v>0</v>
      </c>
      <c r="B1" s="3"/>
      <c r="C1" s="2" t="s">
        <v>1</v>
      </c>
    </row>
    <row r="2" spans="1:3" s="2" customFormat="1" ht="9.6">
      <c r="A2" s="3" t="s">
        <v>334</v>
      </c>
      <c r="B2" s="3"/>
      <c r="C2" s="2" t="s">
        <v>3</v>
      </c>
    </row>
    <row r="3" spans="1:3" s="1" customFormat="1" ht="9.6"/>
    <row r="4" spans="1:3" s="5" customFormat="1">
      <c r="A4" s="6" t="s">
        <v>133</v>
      </c>
      <c r="B4" s="7"/>
      <c r="C4" s="7"/>
    </row>
    <row r="5" spans="1:3" s="1" customFormat="1" ht="10.199999999999999" thickBot="1"/>
    <row r="6" spans="1:3" s="1" customFormat="1" ht="9.75" customHeight="1">
      <c r="A6" s="80" t="s">
        <v>134</v>
      </c>
      <c r="B6" s="82" t="s">
        <v>135</v>
      </c>
      <c r="C6" s="84" t="s">
        <v>17</v>
      </c>
    </row>
    <row r="7" spans="1:3" s="1" customFormat="1" ht="9.75" customHeight="1" thickBot="1">
      <c r="A7" s="81"/>
      <c r="B7" s="83"/>
      <c r="C7" s="85" t="s">
        <v>136</v>
      </c>
    </row>
    <row r="8" spans="1:3" s="27" customFormat="1" ht="10.199999999999999">
      <c r="A8" s="86"/>
      <c r="B8" s="88" t="s">
        <v>27</v>
      </c>
      <c r="C8" s="87"/>
    </row>
    <row r="9" spans="1:3" s="27" customFormat="1" ht="10.199999999999999">
      <c r="A9" s="89" t="s">
        <v>393</v>
      </c>
      <c r="B9" s="39" t="s">
        <v>395</v>
      </c>
      <c r="C9" s="90">
        <f>'ROZPOČET #4'!G53</f>
        <v>0</v>
      </c>
    </row>
    <row r="10" spans="1:3" s="27" customFormat="1" ht="10.8" thickBot="1">
      <c r="A10" s="91"/>
      <c r="B10" s="92" t="s">
        <v>138</v>
      </c>
      <c r="C10" s="93">
        <f>SUM(C9:C9)</f>
        <v>0</v>
      </c>
    </row>
    <row r="11" spans="1:3" s="1" customFormat="1" ht="10.199999999999999" thickBot="1"/>
    <row r="12" spans="1:3" s="27" customFormat="1" ht="10.8" thickBot="1">
      <c r="A12" s="94"/>
      <c r="B12" s="95" t="s">
        <v>139</v>
      </c>
      <c r="C12" s="96">
        <f>C10</f>
        <v>0</v>
      </c>
    </row>
  </sheetData>
  <mergeCells count="5">
    <mergeCell ref="A1:B1"/>
    <mergeCell ref="A2:B2"/>
    <mergeCell ref="A4:C4"/>
    <mergeCell ref="A6:A7"/>
    <mergeCell ref="B6:B7"/>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14.xml><?xml version="1.0" encoding="utf-8"?>
<worksheet xmlns="http://schemas.openxmlformats.org/spreadsheetml/2006/main" xmlns:r="http://schemas.openxmlformats.org/officeDocument/2006/relationships">
  <dimension ref="A1:J55"/>
  <sheetViews>
    <sheetView workbookViewId="0">
      <selection activeCell="E12" sqref="E12"/>
    </sheetView>
  </sheetViews>
  <sheetFormatPr defaultRowHeight="13.2"/>
  <cols>
    <col min="1" max="1" width="3.77734375" customWidth="1"/>
    <col min="2" max="2" width="11.109375" customWidth="1"/>
    <col min="3" max="3" width="43.44140625" customWidth="1"/>
    <col min="4" max="4" width="4.44140625" customWidth="1"/>
    <col min="5" max="5" width="8.77734375" customWidth="1"/>
    <col min="6" max="7" width="10.6640625" customWidth="1"/>
    <col min="8" max="9" width="9.109375" customWidth="1"/>
    <col min="10" max="10" width="13.21875" customWidth="1"/>
  </cols>
  <sheetData>
    <row r="1" spans="1:10" s="2" customFormat="1" ht="9.6">
      <c r="A1" s="3" t="s">
        <v>0</v>
      </c>
      <c r="B1" s="3"/>
      <c r="C1" s="3"/>
      <c r="D1" s="3"/>
      <c r="E1" s="3"/>
      <c r="F1" s="3"/>
      <c r="G1" s="3"/>
      <c r="H1" s="3"/>
      <c r="I1" s="3" t="s">
        <v>1</v>
      </c>
      <c r="J1" s="3"/>
    </row>
    <row r="2" spans="1:10" s="2" customFormat="1" ht="9.6">
      <c r="A2" s="3" t="s">
        <v>334</v>
      </c>
      <c r="B2" s="3"/>
      <c r="C2" s="3"/>
      <c r="D2" s="3"/>
      <c r="E2" s="3"/>
      <c r="F2" s="3"/>
      <c r="G2" s="3"/>
      <c r="H2" s="3"/>
      <c r="I2" s="3" t="s">
        <v>3</v>
      </c>
      <c r="J2" s="3"/>
    </row>
    <row r="3" spans="1:10" s="1" customFormat="1" ht="9.6"/>
    <row r="4" spans="1:10" s="4" customFormat="1">
      <c r="A4" s="6" t="s">
        <v>4</v>
      </c>
      <c r="B4" s="7"/>
      <c r="C4" s="7"/>
      <c r="D4" s="7"/>
      <c r="E4" s="7"/>
      <c r="F4" s="7"/>
      <c r="G4" s="7"/>
      <c r="H4" s="7"/>
      <c r="I4" s="7"/>
      <c r="J4" s="7"/>
    </row>
    <row r="5" spans="1:10" s="1" customFormat="1" ht="10.199999999999999" thickBot="1"/>
    <row r="6" spans="1:10" s="1" customFormat="1" ht="9.75" customHeight="1">
      <c r="A6" s="9" t="s">
        <v>5</v>
      </c>
      <c r="B6" s="12" t="s">
        <v>9</v>
      </c>
      <c r="C6" s="12" t="s">
        <v>11</v>
      </c>
      <c r="D6" s="12" t="s">
        <v>13</v>
      </c>
      <c r="E6" s="12" t="s">
        <v>15</v>
      </c>
      <c r="F6" s="15" t="s">
        <v>17</v>
      </c>
      <c r="G6" s="16"/>
      <c r="H6" s="12" t="s">
        <v>22</v>
      </c>
      <c r="I6" s="16"/>
      <c r="J6" s="24" t="s">
        <v>25</v>
      </c>
    </row>
    <row r="7" spans="1:10" s="1" customFormat="1" ht="9.75" customHeight="1">
      <c r="A7" s="10" t="s">
        <v>6</v>
      </c>
      <c r="B7" s="13"/>
      <c r="C7" s="13"/>
      <c r="D7" s="13"/>
      <c r="E7" s="13"/>
      <c r="F7" s="17"/>
      <c r="G7" s="7"/>
      <c r="H7" s="13"/>
      <c r="I7" s="7"/>
      <c r="J7" s="25"/>
    </row>
    <row r="8" spans="1:10" s="1" customFormat="1" ht="9.75" customHeight="1">
      <c r="A8" s="10" t="s">
        <v>7</v>
      </c>
      <c r="B8" s="13"/>
      <c r="C8" s="13"/>
      <c r="D8" s="13"/>
      <c r="E8" s="13"/>
      <c r="F8" s="18" t="s">
        <v>18</v>
      </c>
      <c r="G8" s="20" t="s">
        <v>20</v>
      </c>
      <c r="H8" s="22" t="s">
        <v>18</v>
      </c>
      <c r="I8" s="20" t="s">
        <v>20</v>
      </c>
      <c r="J8" s="25"/>
    </row>
    <row r="9" spans="1:10" s="1" customFormat="1" ht="9.75" customHeight="1" thickBot="1">
      <c r="A9" s="11" t="s">
        <v>8</v>
      </c>
      <c r="B9" s="14" t="s">
        <v>10</v>
      </c>
      <c r="C9" s="14" t="s">
        <v>12</v>
      </c>
      <c r="D9" s="14" t="s">
        <v>14</v>
      </c>
      <c r="E9" s="14" t="s">
        <v>16</v>
      </c>
      <c r="F9" s="19" t="s">
        <v>19</v>
      </c>
      <c r="G9" s="21" t="s">
        <v>21</v>
      </c>
      <c r="H9" s="23" t="s">
        <v>23</v>
      </c>
      <c r="I9" s="21" t="s">
        <v>24</v>
      </c>
      <c r="J9" s="26" t="s">
        <v>26</v>
      </c>
    </row>
    <row r="10" spans="1:10" s="28" customFormat="1" ht="10.199999999999999">
      <c r="A10" s="30"/>
      <c r="B10" s="29"/>
      <c r="C10" s="31" t="s">
        <v>27</v>
      </c>
      <c r="D10" s="29"/>
      <c r="E10" s="29"/>
      <c r="F10" s="32"/>
      <c r="H10" s="33"/>
      <c r="J10" s="34"/>
    </row>
    <row r="11" spans="1:10" s="28" customFormat="1" ht="10.199999999999999">
      <c r="A11" s="37"/>
      <c r="B11" s="38" t="s">
        <v>335</v>
      </c>
      <c r="C11" s="39" t="s">
        <v>336</v>
      </c>
      <c r="D11" s="36"/>
      <c r="E11" s="36"/>
      <c r="F11" s="40"/>
      <c r="G11" s="35"/>
      <c r="H11" s="41"/>
      <c r="I11" s="35"/>
      <c r="J11" s="42"/>
    </row>
    <row r="12" spans="1:10" s="1" customFormat="1" ht="345.6">
      <c r="A12" s="43">
        <v>1</v>
      </c>
      <c r="B12" s="45" t="s">
        <v>337</v>
      </c>
      <c r="C12" s="46" t="s">
        <v>338</v>
      </c>
      <c r="D12" s="47" t="s">
        <v>129</v>
      </c>
      <c r="E12" s="48">
        <v>1</v>
      </c>
      <c r="F12" s="49"/>
      <c r="G12" s="50">
        <f>E12*F12</f>
        <v>0</v>
      </c>
      <c r="H12" s="51">
        <v>0</v>
      </c>
      <c r="I12" s="52">
        <f>E12*H12</f>
        <v>0</v>
      </c>
      <c r="J12" s="53"/>
    </row>
    <row r="13" spans="1:10" s="1" customFormat="1" ht="326.39999999999998">
      <c r="A13" s="43">
        <f>A12+1</f>
        <v>2</v>
      </c>
      <c r="B13" s="45" t="s">
        <v>339</v>
      </c>
      <c r="C13" s="46" t="s">
        <v>340</v>
      </c>
      <c r="D13" s="47" t="s">
        <v>129</v>
      </c>
      <c r="E13" s="48">
        <v>1</v>
      </c>
      <c r="F13" s="49"/>
      <c r="G13" s="50">
        <f>E13*F13</f>
        <v>0</v>
      </c>
      <c r="H13" s="51">
        <v>0</v>
      </c>
      <c r="I13" s="52">
        <f>E13*H13</f>
        <v>0</v>
      </c>
      <c r="J13" s="53"/>
    </row>
    <row r="14" spans="1:10" s="1" customFormat="1" ht="105.6">
      <c r="A14" s="43">
        <f>A13+1</f>
        <v>3</v>
      </c>
      <c r="B14" s="45" t="s">
        <v>341</v>
      </c>
      <c r="C14" s="46" t="s">
        <v>342</v>
      </c>
      <c r="D14" s="47" t="s">
        <v>129</v>
      </c>
      <c r="E14" s="48">
        <v>1</v>
      </c>
      <c r="F14" s="49"/>
      <c r="G14" s="50">
        <f>E14*F14</f>
        <v>0</v>
      </c>
      <c r="H14" s="51">
        <v>0</v>
      </c>
      <c r="I14" s="52">
        <f>E14*H14</f>
        <v>0</v>
      </c>
      <c r="J14" s="53"/>
    </row>
    <row r="15" spans="1:10" s="1" customFormat="1" ht="163.19999999999999">
      <c r="A15" s="43">
        <f>A14+1</f>
        <v>4</v>
      </c>
      <c r="B15" s="45" t="s">
        <v>343</v>
      </c>
      <c r="C15" s="46" t="s">
        <v>344</v>
      </c>
      <c r="D15" s="47" t="s">
        <v>129</v>
      </c>
      <c r="E15" s="48">
        <v>2</v>
      </c>
      <c r="F15" s="49"/>
      <c r="G15" s="50">
        <f>E15*F15</f>
        <v>0</v>
      </c>
      <c r="H15" s="51">
        <v>0</v>
      </c>
      <c r="I15" s="52">
        <f>E15*H15</f>
        <v>0</v>
      </c>
      <c r="J15" s="53"/>
    </row>
    <row r="16" spans="1:10" s="1" customFormat="1" ht="76.8">
      <c r="A16" s="43">
        <f>A15+1</f>
        <v>5</v>
      </c>
      <c r="B16" s="45" t="s">
        <v>345</v>
      </c>
      <c r="C16" s="46" t="s">
        <v>346</v>
      </c>
      <c r="D16" s="47" t="s">
        <v>129</v>
      </c>
      <c r="E16" s="48">
        <v>2</v>
      </c>
      <c r="F16" s="49"/>
      <c r="G16" s="50">
        <f>E16*F16</f>
        <v>0</v>
      </c>
      <c r="H16" s="51">
        <v>0</v>
      </c>
      <c r="I16" s="52">
        <f>E16*H16</f>
        <v>0</v>
      </c>
      <c r="J16" s="53"/>
    </row>
    <row r="17" spans="1:10" s="1" customFormat="1" ht="28.8">
      <c r="A17" s="43">
        <f>A16+1</f>
        <v>6</v>
      </c>
      <c r="B17" s="45" t="s">
        <v>347</v>
      </c>
      <c r="C17" s="46" t="s">
        <v>348</v>
      </c>
      <c r="D17" s="47" t="s">
        <v>129</v>
      </c>
      <c r="E17" s="48">
        <v>2</v>
      </c>
      <c r="F17" s="49"/>
      <c r="G17" s="50">
        <f>E17*F17</f>
        <v>0</v>
      </c>
      <c r="H17" s="51">
        <v>0</v>
      </c>
      <c r="I17" s="52">
        <f>E17*H17</f>
        <v>0</v>
      </c>
      <c r="J17" s="53"/>
    </row>
    <row r="18" spans="1:10" s="1" customFormat="1" ht="19.2">
      <c r="A18" s="43">
        <f>A17+1</f>
        <v>7</v>
      </c>
      <c r="B18" s="45" t="s">
        <v>349</v>
      </c>
      <c r="C18" s="46" t="s">
        <v>350</v>
      </c>
      <c r="D18" s="47" t="s">
        <v>129</v>
      </c>
      <c r="E18" s="48">
        <v>2</v>
      </c>
      <c r="F18" s="49"/>
      <c r="G18" s="50">
        <f>E18*F18</f>
        <v>0</v>
      </c>
      <c r="H18" s="51">
        <v>0</v>
      </c>
      <c r="I18" s="52">
        <f>E18*H18</f>
        <v>0</v>
      </c>
      <c r="J18" s="53"/>
    </row>
    <row r="19" spans="1:10" s="1" customFormat="1" ht="19.2">
      <c r="A19" s="43">
        <f>A18+1</f>
        <v>8</v>
      </c>
      <c r="B19" s="45" t="s">
        <v>351</v>
      </c>
      <c r="C19" s="46" t="s">
        <v>352</v>
      </c>
      <c r="D19" s="47" t="s">
        <v>37</v>
      </c>
      <c r="E19" s="48">
        <v>32</v>
      </c>
      <c r="F19" s="49"/>
      <c r="G19" s="50">
        <f>E19*F19</f>
        <v>0</v>
      </c>
      <c r="H19" s="51">
        <v>0</v>
      </c>
      <c r="I19" s="52">
        <f>E19*H19</f>
        <v>0</v>
      </c>
      <c r="J19" s="53"/>
    </row>
    <row r="20" spans="1:10" s="1" customFormat="1" ht="19.2">
      <c r="A20" s="43">
        <f>A19+1</f>
        <v>9</v>
      </c>
      <c r="B20" s="45" t="s">
        <v>353</v>
      </c>
      <c r="C20" s="46" t="s">
        <v>354</v>
      </c>
      <c r="D20" s="47" t="s">
        <v>37</v>
      </c>
      <c r="E20" s="48">
        <v>6</v>
      </c>
      <c r="F20" s="49"/>
      <c r="G20" s="50">
        <f>E20*F20</f>
        <v>0</v>
      </c>
      <c r="H20" s="51">
        <v>0</v>
      </c>
      <c r="I20" s="52">
        <f>E20*H20</f>
        <v>0</v>
      </c>
      <c r="J20" s="53"/>
    </row>
    <row r="21" spans="1:10" s="1" customFormat="1" ht="163.19999999999999">
      <c r="A21" s="43">
        <f>A20+1</f>
        <v>10</v>
      </c>
      <c r="B21" s="45" t="s">
        <v>355</v>
      </c>
      <c r="C21" s="46" t="s">
        <v>356</v>
      </c>
      <c r="D21" s="47" t="s">
        <v>129</v>
      </c>
      <c r="E21" s="48">
        <v>2</v>
      </c>
      <c r="F21" s="49"/>
      <c r="G21" s="50">
        <f>E21*F21</f>
        <v>0</v>
      </c>
      <c r="H21" s="51">
        <v>0</v>
      </c>
      <c r="I21" s="52">
        <f>E21*H21</f>
        <v>0</v>
      </c>
      <c r="J21" s="53"/>
    </row>
    <row r="22" spans="1:10" s="1" customFormat="1" ht="76.8">
      <c r="A22" s="43">
        <f>A21+1</f>
        <v>11</v>
      </c>
      <c r="B22" s="209">
        <v>44713</v>
      </c>
      <c r="C22" s="46" t="s">
        <v>357</v>
      </c>
      <c r="D22" s="47" t="s">
        <v>129</v>
      </c>
      <c r="E22" s="48">
        <v>1</v>
      </c>
      <c r="F22" s="49"/>
      <c r="G22" s="50">
        <f>E22*F22</f>
        <v>0</v>
      </c>
      <c r="H22" s="51">
        <v>0</v>
      </c>
      <c r="I22" s="52">
        <f>E22*H22</f>
        <v>0</v>
      </c>
      <c r="J22" s="53"/>
    </row>
    <row r="23" spans="1:10" s="1" customFormat="1" ht="76.8">
      <c r="A23" s="43">
        <f>A22+1</f>
        <v>12</v>
      </c>
      <c r="B23" s="45" t="s">
        <v>358</v>
      </c>
      <c r="C23" s="46" t="s">
        <v>359</v>
      </c>
      <c r="D23" s="47" t="s">
        <v>129</v>
      </c>
      <c r="E23" s="48">
        <v>2</v>
      </c>
      <c r="F23" s="49"/>
      <c r="G23" s="50">
        <f>E23*F23</f>
        <v>0</v>
      </c>
      <c r="H23" s="51">
        <v>0</v>
      </c>
      <c r="I23" s="52">
        <f>E23*H23</f>
        <v>0</v>
      </c>
      <c r="J23" s="53"/>
    </row>
    <row r="24" spans="1:10" s="1" customFormat="1" ht="76.8">
      <c r="A24" s="43">
        <f>A23+1</f>
        <v>13</v>
      </c>
      <c r="B24" s="209">
        <v>44805</v>
      </c>
      <c r="C24" s="46" t="s">
        <v>360</v>
      </c>
      <c r="D24" s="47" t="s">
        <v>129</v>
      </c>
      <c r="E24" s="48">
        <v>2</v>
      </c>
      <c r="F24" s="49"/>
      <c r="G24" s="50">
        <f>E24*F24</f>
        <v>0</v>
      </c>
      <c r="H24" s="51">
        <v>0</v>
      </c>
      <c r="I24" s="52">
        <f>E24*H24</f>
        <v>0</v>
      </c>
      <c r="J24" s="53"/>
    </row>
    <row r="25" spans="1:10" s="1" customFormat="1" ht="76.8">
      <c r="A25" s="43">
        <f>A24+1</f>
        <v>14</v>
      </c>
      <c r="B25" s="209">
        <v>44835</v>
      </c>
      <c r="C25" s="46" t="s">
        <v>361</v>
      </c>
      <c r="D25" s="47" t="s">
        <v>129</v>
      </c>
      <c r="E25" s="48">
        <v>1</v>
      </c>
      <c r="F25" s="49"/>
      <c r="G25" s="50">
        <f>E25*F25</f>
        <v>0</v>
      </c>
      <c r="H25" s="51">
        <v>0</v>
      </c>
      <c r="I25" s="52">
        <f>E25*H25</f>
        <v>0</v>
      </c>
      <c r="J25" s="53"/>
    </row>
    <row r="26" spans="1:10" s="1" customFormat="1" ht="19.2">
      <c r="A26" s="43">
        <f>A25+1</f>
        <v>15</v>
      </c>
      <c r="B26" s="209">
        <v>44866</v>
      </c>
      <c r="C26" s="46" t="s">
        <v>362</v>
      </c>
      <c r="D26" s="47" t="s">
        <v>129</v>
      </c>
      <c r="E26" s="48">
        <v>1</v>
      </c>
      <c r="F26" s="49"/>
      <c r="G26" s="50">
        <f>E26*F26</f>
        <v>0</v>
      </c>
      <c r="H26" s="51">
        <v>0</v>
      </c>
      <c r="I26" s="52">
        <f>E26*H26</f>
        <v>0</v>
      </c>
      <c r="J26" s="53"/>
    </row>
    <row r="27" spans="1:10" s="1" customFormat="1" ht="19.2">
      <c r="A27" s="43">
        <f>A26+1</f>
        <v>16</v>
      </c>
      <c r="B27" s="209">
        <v>44896</v>
      </c>
      <c r="C27" s="46" t="s">
        <v>363</v>
      </c>
      <c r="D27" s="47" t="s">
        <v>129</v>
      </c>
      <c r="E27" s="48">
        <v>2</v>
      </c>
      <c r="F27" s="49"/>
      <c r="G27" s="50">
        <f>E27*F27</f>
        <v>0</v>
      </c>
      <c r="H27" s="51">
        <v>0</v>
      </c>
      <c r="I27" s="52">
        <f>E27*H27</f>
        <v>0</v>
      </c>
      <c r="J27" s="53"/>
    </row>
    <row r="28" spans="1:10" s="1" customFormat="1" ht="144">
      <c r="A28" s="43">
        <f>A27+1</f>
        <v>17</v>
      </c>
      <c r="B28" s="210">
        <v>41275</v>
      </c>
      <c r="C28" s="46" t="s">
        <v>364</v>
      </c>
      <c r="D28" s="47" t="s">
        <v>129</v>
      </c>
      <c r="E28" s="48">
        <v>1</v>
      </c>
      <c r="F28" s="49"/>
      <c r="G28" s="50">
        <f>E28*F28</f>
        <v>0</v>
      </c>
      <c r="H28" s="51">
        <v>0</v>
      </c>
      <c r="I28" s="52">
        <f>E28*H28</f>
        <v>0</v>
      </c>
      <c r="J28" s="53"/>
    </row>
    <row r="29" spans="1:10" s="1" customFormat="1" ht="96">
      <c r="A29" s="43">
        <f>A28+1</f>
        <v>18</v>
      </c>
      <c r="B29" s="210">
        <v>41640</v>
      </c>
      <c r="C29" s="46" t="s">
        <v>365</v>
      </c>
      <c r="D29" s="47" t="s">
        <v>129</v>
      </c>
      <c r="E29" s="48">
        <v>1</v>
      </c>
      <c r="F29" s="49"/>
      <c r="G29" s="50">
        <f>E29*F29</f>
        <v>0</v>
      </c>
      <c r="H29" s="51">
        <v>0</v>
      </c>
      <c r="I29" s="52">
        <f>E29*H29</f>
        <v>0</v>
      </c>
      <c r="J29" s="53"/>
    </row>
    <row r="30" spans="1:10" s="1" customFormat="1" ht="76.8">
      <c r="A30" s="43">
        <f>A29+1</f>
        <v>19</v>
      </c>
      <c r="B30" s="210">
        <v>42005</v>
      </c>
      <c r="C30" s="46" t="s">
        <v>366</v>
      </c>
      <c r="D30" s="47" t="s">
        <v>129</v>
      </c>
      <c r="E30" s="48">
        <v>8</v>
      </c>
      <c r="F30" s="49"/>
      <c r="G30" s="50">
        <f>E30*F30</f>
        <v>0</v>
      </c>
      <c r="H30" s="51">
        <v>0</v>
      </c>
      <c r="I30" s="52">
        <f>E30*H30</f>
        <v>0</v>
      </c>
      <c r="J30" s="53"/>
    </row>
    <row r="31" spans="1:10" s="1" customFormat="1" ht="57.6">
      <c r="A31" s="43">
        <f>A30+1</f>
        <v>20</v>
      </c>
      <c r="B31" s="210">
        <v>42370</v>
      </c>
      <c r="C31" s="46" t="s">
        <v>367</v>
      </c>
      <c r="D31" s="47" t="s">
        <v>129</v>
      </c>
      <c r="E31" s="48">
        <v>1</v>
      </c>
      <c r="F31" s="49"/>
      <c r="G31" s="50">
        <f>E31*F31</f>
        <v>0</v>
      </c>
      <c r="H31" s="51">
        <v>0</v>
      </c>
      <c r="I31" s="52">
        <f>E31*H31</f>
        <v>0</v>
      </c>
      <c r="J31" s="53"/>
    </row>
    <row r="32" spans="1:10" s="1" customFormat="1" ht="86.4">
      <c r="A32" s="43">
        <f>A31+1</f>
        <v>21</v>
      </c>
      <c r="B32" s="210">
        <v>42736</v>
      </c>
      <c r="C32" s="46" t="s">
        <v>368</v>
      </c>
      <c r="D32" s="47" t="s">
        <v>129</v>
      </c>
      <c r="E32" s="48">
        <v>1</v>
      </c>
      <c r="F32" s="49"/>
      <c r="G32" s="50">
        <f>E32*F32</f>
        <v>0</v>
      </c>
      <c r="H32" s="51">
        <v>0</v>
      </c>
      <c r="I32" s="52">
        <f>E32*H32</f>
        <v>0</v>
      </c>
      <c r="J32" s="53"/>
    </row>
    <row r="33" spans="1:10" s="1" customFormat="1" ht="19.2">
      <c r="A33" s="43">
        <f>A32+1</f>
        <v>22</v>
      </c>
      <c r="B33" s="210">
        <v>43101</v>
      </c>
      <c r="C33" s="46" t="s">
        <v>369</v>
      </c>
      <c r="D33" s="47" t="s">
        <v>129</v>
      </c>
      <c r="E33" s="48">
        <v>1</v>
      </c>
      <c r="F33" s="49"/>
      <c r="G33" s="50">
        <f>E33*F33</f>
        <v>0</v>
      </c>
      <c r="H33" s="51">
        <v>0</v>
      </c>
      <c r="I33" s="52">
        <f>E33*H33</f>
        <v>0</v>
      </c>
      <c r="J33" s="53"/>
    </row>
    <row r="34" spans="1:10" s="1" customFormat="1" ht="67.2">
      <c r="A34" s="43">
        <f>A33+1</f>
        <v>23</v>
      </c>
      <c r="B34" s="210">
        <v>43831</v>
      </c>
      <c r="C34" s="46" t="s">
        <v>370</v>
      </c>
      <c r="D34" s="47" t="s">
        <v>68</v>
      </c>
      <c r="E34" s="48">
        <v>315</v>
      </c>
      <c r="F34" s="49"/>
      <c r="G34" s="50">
        <f>E34*F34</f>
        <v>0</v>
      </c>
      <c r="H34" s="51">
        <v>0</v>
      </c>
      <c r="I34" s="52">
        <f>E34*H34</f>
        <v>0</v>
      </c>
      <c r="J34" s="53"/>
    </row>
    <row r="35" spans="1:10" s="1" customFormat="1" ht="9.6">
      <c r="A35" s="43">
        <f>A34+1</f>
        <v>24</v>
      </c>
      <c r="B35" s="45" t="s">
        <v>371</v>
      </c>
      <c r="C35" s="46" t="s">
        <v>372</v>
      </c>
      <c r="D35" s="47" t="s">
        <v>68</v>
      </c>
      <c r="E35" s="48">
        <v>4</v>
      </c>
      <c r="F35" s="49"/>
      <c r="G35" s="50">
        <f>E35*F35</f>
        <v>0</v>
      </c>
      <c r="H35" s="51">
        <v>0</v>
      </c>
      <c r="I35" s="52">
        <f>E35*H35</f>
        <v>0</v>
      </c>
      <c r="J35" s="53"/>
    </row>
    <row r="36" spans="1:10" s="1" customFormat="1" ht="19.2">
      <c r="A36" s="43">
        <f>A35+1</f>
        <v>25</v>
      </c>
      <c r="B36" s="45" t="s">
        <v>373</v>
      </c>
      <c r="C36" s="46" t="s">
        <v>374</v>
      </c>
      <c r="D36" s="47" t="s">
        <v>68</v>
      </c>
      <c r="E36" s="48">
        <v>44</v>
      </c>
      <c r="F36" s="49"/>
      <c r="G36" s="50">
        <f>E36*F36</f>
        <v>0</v>
      </c>
      <c r="H36" s="51">
        <v>0</v>
      </c>
      <c r="I36" s="52">
        <f>E36*H36</f>
        <v>0</v>
      </c>
      <c r="J36" s="53"/>
    </row>
    <row r="37" spans="1:10" s="1" customFormat="1" ht="38.4">
      <c r="A37" s="43">
        <f>A36+1</f>
        <v>26</v>
      </c>
      <c r="B37" s="45" t="s">
        <v>375</v>
      </c>
      <c r="C37" s="46" t="s">
        <v>376</v>
      </c>
      <c r="D37" s="47" t="s">
        <v>68</v>
      </c>
      <c r="E37" s="48">
        <v>131</v>
      </c>
      <c r="F37" s="49"/>
      <c r="G37" s="50">
        <f>E37*F37</f>
        <v>0</v>
      </c>
      <c r="H37" s="51">
        <v>0</v>
      </c>
      <c r="I37" s="52">
        <f>E37*H37</f>
        <v>0</v>
      </c>
      <c r="J37" s="53"/>
    </row>
    <row r="38" spans="1:10" s="1" customFormat="1" ht="38.4">
      <c r="A38" s="43">
        <f>A37+1</f>
        <v>27</v>
      </c>
      <c r="B38" s="45" t="s">
        <v>377</v>
      </c>
      <c r="C38" s="46" t="s">
        <v>378</v>
      </c>
      <c r="D38" s="47" t="s">
        <v>68</v>
      </c>
      <c r="E38" s="48">
        <v>83</v>
      </c>
      <c r="F38" s="49"/>
      <c r="G38" s="50">
        <f>E38*F38</f>
        <v>0</v>
      </c>
      <c r="H38" s="51">
        <v>0</v>
      </c>
      <c r="I38" s="52">
        <f>E38*H38</f>
        <v>0</v>
      </c>
      <c r="J38" s="53"/>
    </row>
    <row r="39" spans="1:10" s="1" customFormat="1" ht="19.2">
      <c r="A39" s="43">
        <f>A38+1</f>
        <v>28</v>
      </c>
      <c r="B39" s="45" t="s">
        <v>379</v>
      </c>
      <c r="C39" s="46" t="s">
        <v>380</v>
      </c>
      <c r="D39" s="47" t="s">
        <v>121</v>
      </c>
      <c r="E39" s="48">
        <v>135</v>
      </c>
      <c r="F39" s="49"/>
      <c r="G39" s="50">
        <f>E39*F39</f>
        <v>0</v>
      </c>
      <c r="H39" s="51">
        <v>0</v>
      </c>
      <c r="I39" s="52">
        <f>E39*H39</f>
        <v>0</v>
      </c>
      <c r="J39" s="53"/>
    </row>
    <row r="40" spans="1:10" s="1" customFormat="1" ht="67.2">
      <c r="A40" s="43">
        <f>A39+1</f>
        <v>29</v>
      </c>
      <c r="B40" s="45" t="s">
        <v>381</v>
      </c>
      <c r="C40" s="46" t="s">
        <v>382</v>
      </c>
      <c r="D40" s="47" t="s">
        <v>121</v>
      </c>
      <c r="E40" s="48">
        <v>180</v>
      </c>
      <c r="F40" s="49"/>
      <c r="G40" s="50">
        <f>E40*F40</f>
        <v>0</v>
      </c>
      <c r="H40" s="51">
        <v>0</v>
      </c>
      <c r="I40" s="52">
        <f>E40*H40</f>
        <v>0</v>
      </c>
      <c r="J40" s="53"/>
    </row>
    <row r="41" spans="1:10" s="1" customFormat="1" ht="9.6">
      <c r="A41" s="43">
        <f>A40+1</f>
        <v>30</v>
      </c>
      <c r="B41" s="45"/>
      <c r="C41" s="46" t="s">
        <v>383</v>
      </c>
      <c r="D41" s="47" t="s">
        <v>129</v>
      </c>
      <c r="E41" s="48">
        <v>1</v>
      </c>
      <c r="F41" s="49"/>
      <c r="G41" s="50">
        <f>E41*F41</f>
        <v>0</v>
      </c>
      <c r="H41" s="51">
        <v>0</v>
      </c>
      <c r="I41" s="52">
        <f>E41*H41</f>
        <v>0</v>
      </c>
      <c r="J41" s="53"/>
    </row>
    <row r="42" spans="1:10" s="1" customFormat="1" ht="19.2">
      <c r="A42" s="43">
        <f>A41+1</f>
        <v>31</v>
      </c>
      <c r="B42" s="45"/>
      <c r="C42" s="46" t="s">
        <v>384</v>
      </c>
      <c r="D42" s="47" t="s">
        <v>129</v>
      </c>
      <c r="E42" s="48">
        <v>1</v>
      </c>
      <c r="F42" s="49"/>
      <c r="G42" s="50">
        <f>E42*F42</f>
        <v>0</v>
      </c>
      <c r="H42" s="51">
        <v>0</v>
      </c>
      <c r="I42" s="52">
        <f>E42*H42</f>
        <v>0</v>
      </c>
      <c r="J42" s="53"/>
    </row>
    <row r="43" spans="1:10" s="1" customFormat="1" ht="9.6">
      <c r="A43" s="43">
        <f>A42+1</f>
        <v>32</v>
      </c>
      <c r="B43" s="45"/>
      <c r="C43" s="46" t="s">
        <v>385</v>
      </c>
      <c r="D43" s="47" t="s">
        <v>129</v>
      </c>
      <c r="E43" s="48">
        <v>1</v>
      </c>
      <c r="F43" s="49"/>
      <c r="G43" s="50">
        <f>E43*F43</f>
        <v>0</v>
      </c>
      <c r="H43" s="51">
        <v>0</v>
      </c>
      <c r="I43" s="52">
        <f>E43*H43</f>
        <v>0</v>
      </c>
      <c r="J43" s="53"/>
    </row>
    <row r="44" spans="1:10" s="1" customFormat="1" ht="9.6">
      <c r="A44" s="43">
        <f>A43+1</f>
        <v>33</v>
      </c>
      <c r="B44" s="45"/>
      <c r="C44" s="46" t="s">
        <v>386</v>
      </c>
      <c r="D44" s="47" t="s">
        <v>129</v>
      </c>
      <c r="E44" s="48">
        <v>1</v>
      </c>
      <c r="F44" s="49"/>
      <c r="G44" s="50">
        <f>E44*F44</f>
        <v>0</v>
      </c>
      <c r="H44" s="51">
        <v>0</v>
      </c>
      <c r="I44" s="52">
        <f>E44*H44</f>
        <v>0</v>
      </c>
      <c r="J44" s="53"/>
    </row>
    <row r="45" spans="1:10" s="1" customFormat="1" ht="9.6">
      <c r="A45" s="43">
        <f>A44+1</f>
        <v>34</v>
      </c>
      <c r="B45" s="45"/>
      <c r="C45" s="46" t="s">
        <v>387</v>
      </c>
      <c r="D45" s="47" t="s">
        <v>129</v>
      </c>
      <c r="E45" s="48">
        <v>1</v>
      </c>
      <c r="F45" s="49"/>
      <c r="G45" s="50">
        <f>E45*F45</f>
        <v>0</v>
      </c>
      <c r="H45" s="51">
        <v>0</v>
      </c>
      <c r="I45" s="52">
        <f>E45*H45</f>
        <v>0</v>
      </c>
      <c r="J45" s="53"/>
    </row>
    <row r="46" spans="1:10" s="1" customFormat="1" ht="9.6">
      <c r="A46" s="43">
        <f>A45+1</f>
        <v>35</v>
      </c>
      <c r="B46" s="45"/>
      <c r="C46" s="46" t="s">
        <v>388</v>
      </c>
      <c r="D46" s="47" t="s">
        <v>129</v>
      </c>
      <c r="E46" s="48">
        <v>1</v>
      </c>
      <c r="F46" s="49"/>
      <c r="G46" s="50">
        <f>E46*F46</f>
        <v>0</v>
      </c>
      <c r="H46" s="51">
        <v>0</v>
      </c>
      <c r="I46" s="52">
        <f>E46*H46</f>
        <v>0</v>
      </c>
      <c r="J46" s="53"/>
    </row>
    <row r="47" spans="1:10" s="1" customFormat="1" ht="9.6">
      <c r="A47" s="43">
        <f>A46+1</f>
        <v>36</v>
      </c>
      <c r="B47" s="45"/>
      <c r="C47" s="46" t="s">
        <v>389</v>
      </c>
      <c r="D47" s="47" t="s">
        <v>129</v>
      </c>
      <c r="E47" s="48">
        <v>1</v>
      </c>
      <c r="F47" s="49"/>
      <c r="G47" s="50">
        <f>E47*F47</f>
        <v>0</v>
      </c>
      <c r="H47" s="51">
        <v>0</v>
      </c>
      <c r="I47" s="52">
        <f>E47*H47</f>
        <v>0</v>
      </c>
      <c r="J47" s="53"/>
    </row>
    <row r="48" spans="1:10" s="1" customFormat="1" ht="9.6">
      <c r="A48" s="43">
        <f>A47+1</f>
        <v>37</v>
      </c>
      <c r="B48" s="45"/>
      <c r="C48" s="46" t="s">
        <v>390</v>
      </c>
      <c r="D48" s="47" t="s">
        <v>129</v>
      </c>
      <c r="E48" s="48">
        <v>1</v>
      </c>
      <c r="F48" s="49"/>
      <c r="G48" s="50">
        <f>E48*F48</f>
        <v>0</v>
      </c>
      <c r="H48" s="51">
        <v>0</v>
      </c>
      <c r="I48" s="52">
        <f>E48*H48</f>
        <v>0</v>
      </c>
      <c r="J48" s="53"/>
    </row>
    <row r="49" spans="1:10" s="1" customFormat="1" ht="9.6">
      <c r="A49" s="43">
        <f>A48+1</f>
        <v>38</v>
      </c>
      <c r="B49" s="45"/>
      <c r="C49" s="46" t="s">
        <v>391</v>
      </c>
      <c r="D49" s="47" t="s">
        <v>129</v>
      </c>
      <c r="E49" s="48">
        <v>1</v>
      </c>
      <c r="F49" s="49"/>
      <c r="G49" s="50">
        <f>E49*F49</f>
        <v>0</v>
      </c>
      <c r="H49" s="51">
        <v>0</v>
      </c>
      <c r="I49" s="52">
        <f>E49*H49</f>
        <v>0</v>
      </c>
      <c r="J49" s="53"/>
    </row>
    <row r="50" spans="1:10" s="1" customFormat="1" ht="9.6">
      <c r="A50" s="43">
        <f>A49+1</f>
        <v>39</v>
      </c>
      <c r="B50" s="45"/>
      <c r="C50" s="46" t="s">
        <v>392</v>
      </c>
      <c r="D50" s="47" t="s">
        <v>129</v>
      </c>
      <c r="E50" s="48">
        <v>1</v>
      </c>
      <c r="F50" s="49"/>
      <c r="G50" s="50">
        <f>E50*F50</f>
        <v>0</v>
      </c>
      <c r="H50" s="51">
        <v>0</v>
      </c>
      <c r="I50" s="52">
        <f>E50*H50</f>
        <v>0</v>
      </c>
      <c r="J50" s="53"/>
    </row>
    <row r="51" spans="1:10" s="1" customFormat="1" ht="9.6">
      <c r="A51" s="43">
        <f>A50+1</f>
        <v>40</v>
      </c>
      <c r="B51" s="45"/>
      <c r="C51" s="46"/>
      <c r="D51" s="47"/>
      <c r="E51" s="44"/>
      <c r="F51" s="49"/>
      <c r="G51" s="50">
        <f>E51*F51</f>
        <v>0</v>
      </c>
      <c r="H51" s="51">
        <v>0</v>
      </c>
      <c r="I51" s="52">
        <f>E51*H51</f>
        <v>0</v>
      </c>
      <c r="J51" s="53"/>
    </row>
    <row r="52" spans="1:10" s="1" customFormat="1" ht="9.6">
      <c r="A52" s="43">
        <f>A51+1</f>
        <v>41</v>
      </c>
      <c r="B52" s="45"/>
      <c r="C52" s="46"/>
      <c r="D52" s="47"/>
      <c r="E52" s="44"/>
      <c r="F52" s="49"/>
      <c r="G52" s="50">
        <f>E52*F52</f>
        <v>0</v>
      </c>
      <c r="H52" s="51">
        <v>0</v>
      </c>
      <c r="I52" s="52">
        <f>E52*H52</f>
        <v>0</v>
      </c>
      <c r="J52" s="53"/>
    </row>
    <row r="53" spans="1:10" s="28" customFormat="1" ht="10.8" thickBot="1">
      <c r="A53" s="55"/>
      <c r="B53" s="57" t="s">
        <v>393</v>
      </c>
      <c r="C53" s="58" t="s">
        <v>394</v>
      </c>
      <c r="D53" s="56"/>
      <c r="E53" s="56"/>
      <c r="F53" s="59"/>
      <c r="G53" s="71">
        <f>SUM(G12:G52)</f>
        <v>0</v>
      </c>
      <c r="H53" s="60"/>
      <c r="I53" s="72">
        <f>SUM(I12:I52)</f>
        <v>0</v>
      </c>
      <c r="J53" s="61"/>
    </row>
    <row r="54" spans="1:10" ht="13.8" thickBot="1">
      <c r="A54" s="73"/>
      <c r="B54" s="73"/>
      <c r="C54" s="73"/>
      <c r="D54" s="73"/>
      <c r="E54" s="73"/>
      <c r="F54" s="73"/>
      <c r="G54" s="73"/>
      <c r="H54" s="73"/>
      <c r="I54" s="73"/>
      <c r="J54" s="73"/>
    </row>
    <row r="55" spans="1:10" s="28" customFormat="1" ht="13.8" thickBot="1">
      <c r="A55" s="74"/>
      <c r="B55" s="75"/>
      <c r="C55" s="77" t="s">
        <v>132</v>
      </c>
      <c r="D55" s="76"/>
      <c r="E55" s="76"/>
      <c r="F55" s="76"/>
      <c r="G55" s="76"/>
      <c r="H55" s="76"/>
      <c r="I55" s="78">
        <f>'KRYCÍ LIST #4'!E20</f>
        <v>0</v>
      </c>
      <c r="J55" s="79"/>
    </row>
  </sheetData>
  <mergeCells count="13">
    <mergeCell ref="H6:I7"/>
    <mergeCell ref="J6:J8"/>
    <mergeCell ref="I55:J55"/>
    <mergeCell ref="A1:H1"/>
    <mergeCell ref="I1:J1"/>
    <mergeCell ref="A2:H2"/>
    <mergeCell ref="I2:J2"/>
    <mergeCell ref="A4:J4"/>
    <mergeCell ref="B6:B8"/>
    <mergeCell ref="C6:C8"/>
    <mergeCell ref="D6:D8"/>
    <mergeCell ref="E6:E8"/>
    <mergeCell ref="F6:G7"/>
  </mergeCells>
  <printOptions horizontalCentered="1"/>
  <pageMargins left="0.39375000000000004" right="0.39375000000000004" top="0.59027777777777779" bottom="0.59027777777777779" header="0.3" footer="0.3"/>
  <pageSetup paperSize="9" orientation="landscape" horizontalDpi="0" verticalDpi="0" r:id="rId1"/>
  <headerFooter>
    <oddFooter>&amp;CStránka &amp;P z &amp;N</oddFooter>
  </headerFooter>
</worksheet>
</file>

<file path=xl/worksheets/sheet15.xml><?xml version="1.0" encoding="utf-8"?>
<worksheet xmlns="http://schemas.openxmlformats.org/spreadsheetml/2006/main" xmlns:r="http://schemas.openxmlformats.org/officeDocument/2006/relationships">
  <dimension ref="A1:M41"/>
  <sheetViews>
    <sheetView workbookViewId="0">
      <selection activeCell="K19" sqref="K19"/>
    </sheetView>
  </sheetViews>
  <sheetFormatPr defaultRowHeight="13.2"/>
  <cols>
    <col min="1" max="1" width="2.109375" customWidth="1"/>
    <col min="2" max="2" width="4.5546875" customWidth="1"/>
    <col min="3" max="3" width="4.33203125" customWidth="1"/>
    <col min="4" max="4" width="6.6640625" customWidth="1"/>
    <col min="5" max="5" width="6.44140625" customWidth="1"/>
    <col min="6" max="6" width="9.5546875" customWidth="1"/>
    <col min="7" max="7" width="12.33203125" customWidth="1"/>
    <col min="8" max="8" width="6.44140625" customWidth="1"/>
    <col min="9" max="9" width="2.44140625" customWidth="1"/>
    <col min="10" max="10" width="5" customWidth="1"/>
    <col min="11" max="11" width="11.88671875" customWidth="1"/>
    <col min="12" max="12" width="2.33203125" customWidth="1"/>
    <col min="13" max="13" width="13.5546875" customWidth="1"/>
  </cols>
  <sheetData>
    <row r="1" spans="1:13" ht="18.45" customHeight="1">
      <c r="A1" s="97" t="s">
        <v>140</v>
      </c>
      <c r="B1" s="7"/>
      <c r="C1" s="7"/>
      <c r="D1" s="7"/>
      <c r="E1" s="7"/>
      <c r="F1" s="7"/>
      <c r="G1" s="7"/>
      <c r="H1" s="7"/>
      <c r="I1" s="7"/>
      <c r="J1" s="7"/>
      <c r="K1" s="7"/>
      <c r="L1" s="7"/>
      <c r="M1" s="7"/>
    </row>
    <row r="2" spans="1:13" ht="10.050000000000001" customHeight="1" thickBot="1">
      <c r="A2" s="98"/>
      <c r="B2" s="98"/>
      <c r="C2" s="98"/>
      <c r="D2" s="98"/>
      <c r="E2" s="98"/>
      <c r="F2" s="98"/>
      <c r="G2" s="98"/>
      <c r="H2" s="98"/>
      <c r="I2" s="98"/>
      <c r="J2" s="98"/>
      <c r="K2" s="98"/>
      <c r="L2" s="98"/>
      <c r="M2" s="98"/>
    </row>
    <row r="3" spans="1:13" ht="13.05" customHeight="1">
      <c r="A3" s="150" t="s">
        <v>141</v>
      </c>
      <c r="B3" s="16"/>
      <c r="C3" s="16"/>
      <c r="D3" s="100"/>
      <c r="E3" s="101" t="s">
        <v>142</v>
      </c>
      <c r="F3" s="16"/>
      <c r="G3" s="16"/>
      <c r="H3" s="16"/>
      <c r="I3" s="16"/>
      <c r="J3" s="100"/>
      <c r="K3" s="101" t="s">
        <v>143</v>
      </c>
      <c r="L3" s="100"/>
      <c r="M3" s="99" t="s">
        <v>144</v>
      </c>
    </row>
    <row r="4" spans="1:13" ht="13.05" customHeight="1">
      <c r="A4" s="151" t="s">
        <v>329</v>
      </c>
      <c r="B4" s="103"/>
      <c r="C4" s="103"/>
      <c r="D4" s="104"/>
      <c r="E4" s="105" t="s">
        <v>330</v>
      </c>
      <c r="F4" s="103"/>
      <c r="G4" s="103"/>
      <c r="H4" s="103"/>
      <c r="I4" s="103"/>
      <c r="J4" s="104"/>
      <c r="K4" s="106" t="s">
        <v>146</v>
      </c>
      <c r="L4" s="104"/>
      <c r="M4" s="102" t="s">
        <v>147</v>
      </c>
    </row>
    <row r="5" spans="1:13" ht="13.05" customHeight="1">
      <c r="A5" s="152" t="s">
        <v>148</v>
      </c>
      <c r="B5" s="108"/>
      <c r="C5" s="108"/>
      <c r="D5" s="109"/>
      <c r="E5" s="110" t="s">
        <v>149</v>
      </c>
      <c r="F5" s="108"/>
      <c r="G5" s="108"/>
      <c r="H5" s="108"/>
      <c r="I5" s="108"/>
      <c r="J5" s="109"/>
      <c r="K5" s="110" t="s">
        <v>150</v>
      </c>
      <c r="L5" s="109"/>
      <c r="M5" s="107" t="s">
        <v>151</v>
      </c>
    </row>
    <row r="6" spans="1:13" ht="13.05" customHeight="1">
      <c r="A6" s="151" t="s">
        <v>146</v>
      </c>
      <c r="B6" s="103"/>
      <c r="C6" s="103"/>
      <c r="D6" s="104"/>
      <c r="E6" s="105" t="s">
        <v>152</v>
      </c>
      <c r="F6" s="103"/>
      <c r="G6" s="103"/>
      <c r="H6" s="103"/>
      <c r="I6" s="103"/>
      <c r="J6" s="104"/>
      <c r="K6" s="106" t="s">
        <v>146</v>
      </c>
      <c r="L6" s="104"/>
      <c r="M6" s="102" t="s">
        <v>146</v>
      </c>
    </row>
    <row r="7" spans="1:13" s="4" customFormat="1" ht="13.05" customHeight="1">
      <c r="A7" s="153" t="s">
        <v>153</v>
      </c>
      <c r="B7" s="117"/>
      <c r="C7" s="117"/>
      <c r="D7" s="113" t="s">
        <v>157</v>
      </c>
      <c r="E7" s="117"/>
      <c r="F7" s="117"/>
      <c r="G7" s="118"/>
      <c r="H7" s="116" t="s">
        <v>160</v>
      </c>
      <c r="I7" s="117"/>
      <c r="J7" s="117"/>
      <c r="K7" s="117"/>
      <c r="L7" s="117"/>
      <c r="M7" s="119"/>
    </row>
    <row r="8" spans="1:13" s="4" customFormat="1" ht="13.05" customHeight="1">
      <c r="A8" s="153" t="s">
        <v>154</v>
      </c>
      <c r="B8" s="117"/>
      <c r="C8" s="117"/>
      <c r="D8" s="113" t="s">
        <v>158</v>
      </c>
      <c r="E8" s="117"/>
      <c r="F8" s="117"/>
      <c r="G8" s="118"/>
      <c r="H8" s="116" t="s">
        <v>161</v>
      </c>
      <c r="I8" s="117"/>
      <c r="J8" s="117"/>
      <c r="K8" s="117"/>
      <c r="L8" s="117"/>
      <c r="M8" s="120" t="str">
        <f>IF(M7=0,"",E28/M7)</f>
        <v/>
      </c>
    </row>
    <row r="9" spans="1:13" ht="13.05" customHeight="1">
      <c r="A9" s="153" t="s">
        <v>155</v>
      </c>
      <c r="B9" s="111"/>
      <c r="C9" s="111"/>
      <c r="D9" s="113" t="s">
        <v>146</v>
      </c>
      <c r="E9" s="111"/>
      <c r="F9" s="111"/>
      <c r="G9" s="114"/>
      <c r="H9" s="116" t="s">
        <v>162</v>
      </c>
      <c r="I9" s="111"/>
      <c r="J9" s="111"/>
      <c r="K9" s="121" t="s">
        <v>146</v>
      </c>
      <c r="L9" s="111"/>
      <c r="M9" s="122"/>
    </row>
    <row r="10" spans="1:13" s="4" customFormat="1" ht="13.05" customHeight="1">
      <c r="A10" s="152" t="s">
        <v>156</v>
      </c>
      <c r="B10" s="123"/>
      <c r="C10" s="123"/>
      <c r="D10" s="112" t="s">
        <v>159</v>
      </c>
      <c r="E10" s="123"/>
      <c r="F10" s="123"/>
      <c r="G10" s="124"/>
      <c r="H10" s="110" t="s">
        <v>163</v>
      </c>
      <c r="I10" s="123"/>
      <c r="J10" s="112" t="s">
        <v>146</v>
      </c>
      <c r="K10" s="108"/>
      <c r="L10" s="108"/>
      <c r="M10" s="125"/>
    </row>
    <row r="11" spans="1:13" ht="13.05" customHeight="1" thickBot="1">
      <c r="A11" s="154" t="s">
        <v>146</v>
      </c>
      <c r="B11" s="98"/>
      <c r="C11" s="98"/>
      <c r="D11" s="98"/>
      <c r="E11" s="98"/>
      <c r="F11" s="98"/>
      <c r="G11" s="115"/>
      <c r="H11" s="126" t="s">
        <v>146</v>
      </c>
      <c r="I11" s="98"/>
      <c r="J11" s="98"/>
      <c r="K11" s="98"/>
      <c r="L11" s="98"/>
      <c r="M11" s="127"/>
    </row>
    <row r="12" spans="1:13" ht="28.5" customHeight="1" thickBot="1">
      <c r="A12" s="155" t="s">
        <v>164</v>
      </c>
      <c r="B12" s="128"/>
      <c r="C12" s="128"/>
      <c r="D12" s="128"/>
      <c r="E12" s="128"/>
      <c r="F12" s="128"/>
      <c r="G12" s="128"/>
      <c r="H12" s="128"/>
      <c r="I12" s="128"/>
      <c r="J12" s="128"/>
      <c r="K12" s="128"/>
      <c r="L12" s="128"/>
      <c r="M12" s="79"/>
    </row>
    <row r="13" spans="1:13" ht="13.05" customHeight="1">
      <c r="A13" s="156" t="s">
        <v>165</v>
      </c>
      <c r="B13" s="129"/>
      <c r="C13" s="129"/>
      <c r="D13" s="129"/>
      <c r="E13" s="129"/>
      <c r="F13" s="129"/>
      <c r="G13" s="156" t="s">
        <v>166</v>
      </c>
      <c r="H13" s="129"/>
      <c r="I13" s="129"/>
      <c r="J13" s="129"/>
      <c r="K13" s="129"/>
      <c r="L13" s="129"/>
      <c r="M13" s="130"/>
    </row>
    <row r="14" spans="1:13" s="4" customFormat="1" ht="13.05" customHeight="1">
      <c r="A14" s="157"/>
      <c r="B14" s="116" t="s">
        <v>167</v>
      </c>
      <c r="C14" s="117"/>
      <c r="D14" s="118"/>
      <c r="E14" s="132"/>
      <c r="F14" s="117"/>
      <c r="G14" s="160" t="s">
        <v>182</v>
      </c>
      <c r="H14" s="135"/>
      <c r="I14" s="135"/>
      <c r="J14" s="136"/>
      <c r="K14" s="138"/>
      <c r="L14" s="139" t="s">
        <v>183</v>
      </c>
      <c r="M14" s="163">
        <f>E20*K14/100</f>
        <v>0</v>
      </c>
    </row>
    <row r="15" spans="1:13" s="4" customFormat="1" ht="13.05" customHeight="1">
      <c r="A15" s="158"/>
      <c r="B15" s="116" t="s">
        <v>168</v>
      </c>
      <c r="C15" s="117"/>
      <c r="D15" s="118"/>
      <c r="E15" s="132"/>
      <c r="F15" s="117"/>
      <c r="G15" s="160" t="s">
        <v>184</v>
      </c>
      <c r="H15" s="135"/>
      <c r="I15" s="135"/>
      <c r="J15" s="136"/>
      <c r="K15" s="138"/>
      <c r="L15" s="139" t="s">
        <v>183</v>
      </c>
      <c r="M15" s="163">
        <f>E20*K15/100</f>
        <v>0</v>
      </c>
    </row>
    <row r="16" spans="1:13" s="4" customFormat="1" ht="13.05" customHeight="1">
      <c r="A16" s="159" t="s">
        <v>169</v>
      </c>
      <c r="B16" s="134" t="s">
        <v>170</v>
      </c>
      <c r="C16" s="117"/>
      <c r="D16" s="118"/>
      <c r="E16" s="132">
        <f>'REKAPITULACE #5'!C14</f>
        <v>0</v>
      </c>
      <c r="F16" s="117"/>
      <c r="G16" s="160" t="s">
        <v>185</v>
      </c>
      <c r="H16" s="135"/>
      <c r="I16" s="135"/>
      <c r="J16" s="136"/>
      <c r="K16" s="138"/>
      <c r="L16" s="139" t="s">
        <v>183</v>
      </c>
      <c r="M16" s="163">
        <f>E20*K16/100</f>
        <v>0</v>
      </c>
    </row>
    <row r="17" spans="1:13" s="4" customFormat="1" ht="13.05" customHeight="1">
      <c r="A17" s="159" t="s">
        <v>171</v>
      </c>
      <c r="B17" s="134" t="s">
        <v>172</v>
      </c>
      <c r="C17" s="117"/>
      <c r="D17" s="118"/>
      <c r="E17" s="132">
        <f>'REKAPITULACE #5'!C18</f>
        <v>0</v>
      </c>
      <c r="F17" s="117"/>
      <c r="G17" s="160" t="s">
        <v>186</v>
      </c>
      <c r="H17" s="135"/>
      <c r="I17" s="135"/>
      <c r="J17" s="136"/>
      <c r="K17" s="138"/>
      <c r="L17" s="139" t="s">
        <v>183</v>
      </c>
      <c r="M17" s="163">
        <f>E20*K17/100</f>
        <v>0</v>
      </c>
    </row>
    <row r="18" spans="1:13" s="4" customFormat="1" ht="13.05" customHeight="1">
      <c r="A18" s="159" t="s">
        <v>173</v>
      </c>
      <c r="B18" s="134" t="s">
        <v>174</v>
      </c>
      <c r="C18" s="117"/>
      <c r="D18" s="118"/>
      <c r="E18" s="132">
        <f>'REKAPITULACE #5'!C22</f>
        <v>0</v>
      </c>
      <c r="F18" s="117"/>
      <c r="G18" s="160" t="s">
        <v>187</v>
      </c>
      <c r="H18" s="135"/>
      <c r="I18" s="135"/>
      <c r="J18" s="136"/>
      <c r="K18" s="138"/>
      <c r="L18" s="139" t="s">
        <v>183</v>
      </c>
      <c r="M18" s="163">
        <f>E20*K18/100</f>
        <v>0</v>
      </c>
    </row>
    <row r="19" spans="1:13" s="4" customFormat="1" ht="13.05" customHeight="1">
      <c r="A19" s="159" t="s">
        <v>175</v>
      </c>
      <c r="B19" s="134" t="s">
        <v>176</v>
      </c>
      <c r="C19" s="117"/>
      <c r="D19" s="118"/>
      <c r="E19" s="132">
        <v>0</v>
      </c>
      <c r="F19" s="117"/>
      <c r="G19" s="160" t="s">
        <v>188</v>
      </c>
      <c r="H19" s="135"/>
      <c r="I19" s="135"/>
      <c r="J19" s="136"/>
      <c r="K19" s="138"/>
      <c r="L19" s="139" t="s">
        <v>183</v>
      </c>
      <c r="M19" s="163">
        <f>E20*K19/100</f>
        <v>0</v>
      </c>
    </row>
    <row r="20" spans="1:13" s="4" customFormat="1" ht="13.05" customHeight="1">
      <c r="A20" s="160" t="s">
        <v>177</v>
      </c>
      <c r="B20" s="135"/>
      <c r="C20" s="135"/>
      <c r="D20" s="136"/>
      <c r="E20" s="132">
        <f>SUM(E16:E19)</f>
        <v>0</v>
      </c>
      <c r="F20" s="117"/>
      <c r="G20" s="160" t="s">
        <v>331</v>
      </c>
      <c r="H20" s="135"/>
      <c r="I20" s="135"/>
      <c r="J20" s="136"/>
      <c r="K20" s="138"/>
      <c r="L20" s="139" t="s">
        <v>183</v>
      </c>
      <c r="M20" s="163">
        <f>E20*K20/100</f>
        <v>0</v>
      </c>
    </row>
    <row r="21" spans="1:13" s="4" customFormat="1" ht="13.05" customHeight="1">
      <c r="A21" s="160" t="s">
        <v>178</v>
      </c>
      <c r="B21" s="135"/>
      <c r="C21" s="135"/>
      <c r="D21" s="136"/>
      <c r="E21" s="132">
        <v>0</v>
      </c>
      <c r="F21" s="117"/>
      <c r="G21" s="160" t="s">
        <v>332</v>
      </c>
      <c r="H21" s="135"/>
      <c r="I21" s="135"/>
      <c r="J21" s="136"/>
      <c r="K21" s="138"/>
      <c r="L21" s="139" t="s">
        <v>183</v>
      </c>
      <c r="M21" s="163">
        <f>E20*K21/100</f>
        <v>0</v>
      </c>
    </row>
    <row r="22" spans="1:13" s="4" customFormat="1" ht="13.05" customHeight="1">
      <c r="A22" s="160" t="s">
        <v>179</v>
      </c>
      <c r="B22" s="135"/>
      <c r="C22" s="135"/>
      <c r="D22" s="136"/>
      <c r="E22" s="132">
        <v>0</v>
      </c>
      <c r="F22" s="117"/>
      <c r="G22" s="160" t="s">
        <v>333</v>
      </c>
      <c r="H22" s="135"/>
      <c r="I22" s="135"/>
      <c r="J22" s="136"/>
      <c r="K22" s="138"/>
      <c r="L22" s="139" t="s">
        <v>183</v>
      </c>
      <c r="M22" s="163">
        <f>E20*K22/100</f>
        <v>0</v>
      </c>
    </row>
    <row r="23" spans="1:13" s="4" customFormat="1" ht="13.05" customHeight="1" thickBot="1">
      <c r="A23" s="160" t="s">
        <v>180</v>
      </c>
      <c r="B23" s="135"/>
      <c r="C23" s="135"/>
      <c r="D23" s="136"/>
      <c r="E23" s="132">
        <v>0</v>
      </c>
      <c r="F23" s="117"/>
      <c r="G23" s="161"/>
      <c r="H23" s="137"/>
      <c r="I23" s="137"/>
      <c r="J23" s="140"/>
      <c r="K23" s="141"/>
      <c r="L23" s="142" t="s">
        <v>183</v>
      </c>
      <c r="M23" s="164">
        <f>E20*K23/100</f>
        <v>0</v>
      </c>
    </row>
    <row r="24" spans="1:13" s="4" customFormat="1" ht="13.05" customHeight="1">
      <c r="A24" s="160" t="s">
        <v>181</v>
      </c>
      <c r="B24" s="135"/>
      <c r="C24" s="135"/>
      <c r="D24" s="135"/>
      <c r="E24" s="132">
        <f>SUM(E20:E23)</f>
        <v>0</v>
      </c>
      <c r="F24" s="117"/>
      <c r="G24" s="156" t="s">
        <v>193</v>
      </c>
      <c r="H24" s="129"/>
      <c r="I24" s="129"/>
      <c r="J24" s="129"/>
      <c r="K24" s="129"/>
      <c r="L24" s="129"/>
      <c r="M24" s="165"/>
    </row>
    <row r="25" spans="1:13" s="4" customFormat="1" ht="13.05" customHeight="1">
      <c r="A25" s="160" t="s">
        <v>195</v>
      </c>
      <c r="B25" s="135"/>
      <c r="C25" s="135"/>
      <c r="D25" s="136"/>
      <c r="E25" s="132">
        <f>SUM(M14:M23)</f>
        <v>0</v>
      </c>
      <c r="F25" s="111"/>
      <c r="G25" s="160"/>
      <c r="H25" s="135"/>
      <c r="I25" s="135"/>
      <c r="J25" s="136"/>
      <c r="K25" s="138"/>
      <c r="L25" s="139" t="s">
        <v>183</v>
      </c>
      <c r="M25" s="163">
        <f>E20*K25/100</f>
        <v>0</v>
      </c>
    </row>
    <row r="26" spans="1:13" s="4" customFormat="1" ht="13.05" customHeight="1" thickBot="1">
      <c r="A26" s="160" t="s">
        <v>196</v>
      </c>
      <c r="B26" s="135"/>
      <c r="C26" s="135"/>
      <c r="D26" s="136"/>
      <c r="E26" s="132">
        <f>SUM(M25:M26)</f>
        <v>0</v>
      </c>
      <c r="F26" s="111"/>
      <c r="G26" s="161"/>
      <c r="H26" s="137"/>
      <c r="I26" s="137"/>
      <c r="J26" s="140"/>
      <c r="K26" s="141"/>
      <c r="L26" s="142" t="s">
        <v>183</v>
      </c>
      <c r="M26" s="164">
        <f>E20*K26/100</f>
        <v>0</v>
      </c>
    </row>
    <row r="27" spans="1:13" s="4" customFormat="1" ht="13.05" customHeight="1" thickBot="1">
      <c r="A27" s="161" t="s">
        <v>197</v>
      </c>
      <c r="B27" s="137"/>
      <c r="C27" s="137"/>
      <c r="D27" s="140"/>
      <c r="E27" s="143">
        <f>SUM(M28:M28)</f>
        <v>0</v>
      </c>
      <c r="F27" s="108"/>
      <c r="G27" s="156" t="s">
        <v>194</v>
      </c>
      <c r="H27" s="144"/>
      <c r="I27" s="144"/>
      <c r="J27" s="144"/>
      <c r="K27" s="144"/>
      <c r="L27" s="144"/>
      <c r="M27" s="166"/>
    </row>
    <row r="28" spans="1:13" s="4" customFormat="1" ht="13.05" customHeight="1" thickBot="1">
      <c r="A28" s="162" t="s">
        <v>198</v>
      </c>
      <c r="B28" s="145"/>
      <c r="C28" s="145"/>
      <c r="D28" s="146"/>
      <c r="E28" s="147">
        <f>SUM(E24:E27)</f>
        <v>0</v>
      </c>
      <c r="F28" s="16"/>
      <c r="G28" s="161"/>
      <c r="H28" s="137"/>
      <c r="I28" s="137"/>
      <c r="J28" s="140"/>
      <c r="K28" s="141"/>
      <c r="L28" s="142" t="s">
        <v>183</v>
      </c>
      <c r="M28" s="164">
        <f>E20*K28/100</f>
        <v>0</v>
      </c>
    </row>
    <row r="29" spans="1:13" s="5" customFormat="1" ht="13.05" customHeight="1">
      <c r="A29" s="167" t="s">
        <v>199</v>
      </c>
      <c r="B29" s="168"/>
      <c r="C29" s="168"/>
      <c r="D29" s="169"/>
      <c r="E29" s="170" t="s">
        <v>200</v>
      </c>
      <c r="F29" s="168"/>
      <c r="G29" s="169"/>
      <c r="H29" s="170" t="s">
        <v>201</v>
      </c>
      <c r="I29" s="168"/>
      <c r="J29" s="168"/>
      <c r="K29" s="168"/>
      <c r="L29" s="168"/>
      <c r="M29" s="171"/>
    </row>
    <row r="30" spans="1:13" s="4" customFormat="1" ht="13.05" customHeight="1">
      <c r="A30" s="172" t="s">
        <v>146</v>
      </c>
      <c r="B30" s="108"/>
      <c r="C30" s="108"/>
      <c r="D30" s="109"/>
      <c r="E30" s="173" t="s">
        <v>202</v>
      </c>
      <c r="F30" s="137"/>
      <c r="G30" s="109"/>
      <c r="H30" s="173" t="s">
        <v>202</v>
      </c>
      <c r="I30" s="137"/>
      <c r="J30" s="108"/>
      <c r="K30" s="108"/>
      <c r="L30" s="108"/>
      <c r="M30" s="176"/>
    </row>
    <row r="31" spans="1:13" s="4" customFormat="1" ht="13.05" customHeight="1">
      <c r="A31" s="177" t="s">
        <v>203</v>
      </c>
      <c r="B31" s="7"/>
      <c r="C31" s="175"/>
      <c r="D31" s="178"/>
      <c r="E31" s="173" t="s">
        <v>203</v>
      </c>
      <c r="F31" s="175"/>
      <c r="G31" s="178"/>
      <c r="H31" s="173" t="s">
        <v>203</v>
      </c>
      <c r="I31" s="175"/>
      <c r="J31" s="7"/>
      <c r="K31" s="7"/>
      <c r="L31" s="7"/>
      <c r="M31" s="179"/>
    </row>
    <row r="32" spans="1:13" s="4" customFormat="1" ht="13.05" customHeight="1">
      <c r="A32" s="177"/>
      <c r="B32" s="7"/>
      <c r="C32" s="7"/>
      <c r="D32" s="178"/>
      <c r="E32" s="182" t="s">
        <v>204</v>
      </c>
      <c r="F32" s="7"/>
      <c r="G32" s="178"/>
      <c r="H32" s="182" t="s">
        <v>204</v>
      </c>
      <c r="I32" s="7"/>
      <c r="J32" s="7"/>
      <c r="K32" s="7"/>
      <c r="L32" s="7"/>
      <c r="M32" s="179"/>
    </row>
    <row r="33" spans="1:13">
      <c r="A33" s="180"/>
      <c r="B33" s="131"/>
      <c r="C33" s="131"/>
      <c r="D33" s="181"/>
      <c r="E33" s="183"/>
      <c r="F33" s="131"/>
      <c r="G33" s="181"/>
      <c r="H33" s="183"/>
      <c r="I33" s="131"/>
      <c r="J33" s="131"/>
      <c r="K33" s="131"/>
      <c r="L33" s="131"/>
      <c r="M33" s="184"/>
    </row>
    <row r="34" spans="1:13" s="4" customFormat="1" ht="56.25" customHeight="1" thickBot="1">
      <c r="A34" s="180"/>
      <c r="B34" s="131"/>
      <c r="C34" s="131"/>
      <c r="D34" s="181"/>
      <c r="E34" s="183"/>
      <c r="F34" s="131"/>
      <c r="G34" s="181"/>
      <c r="H34" s="183"/>
      <c r="I34" s="131"/>
      <c r="J34" s="131"/>
      <c r="K34" s="131"/>
      <c r="L34" s="131"/>
      <c r="M34" s="184"/>
    </row>
    <row r="35" spans="1:13" s="4" customFormat="1" ht="13.05" customHeight="1">
      <c r="A35" s="186" t="s">
        <v>205</v>
      </c>
      <c r="B35" s="187"/>
      <c r="C35" s="187"/>
      <c r="D35" s="188"/>
      <c r="E35" s="191">
        <v>21</v>
      </c>
      <c r="F35" s="129"/>
      <c r="G35" s="189" t="s">
        <v>206</v>
      </c>
      <c r="H35" s="198">
        <f>E28-H37</f>
        <v>0</v>
      </c>
      <c r="I35" s="129"/>
      <c r="J35" s="129"/>
      <c r="K35" s="129"/>
      <c r="L35" s="129"/>
      <c r="M35" s="190" t="s">
        <v>207</v>
      </c>
    </row>
    <row r="36" spans="1:13" s="4" customFormat="1" ht="13.05" customHeight="1">
      <c r="A36" s="160" t="s">
        <v>208</v>
      </c>
      <c r="B36" s="193"/>
      <c r="C36" s="193"/>
      <c r="D36" s="194"/>
      <c r="E36" s="196">
        <v>21</v>
      </c>
      <c r="F36" s="111"/>
      <c r="G36" s="133" t="s">
        <v>206</v>
      </c>
      <c r="H36" s="132">
        <f>H35*E36/100</f>
        <v>0</v>
      </c>
      <c r="I36" s="111"/>
      <c r="J36" s="111"/>
      <c r="K36" s="111"/>
      <c r="L36" s="111"/>
      <c r="M36" s="195" t="s">
        <v>207</v>
      </c>
    </row>
    <row r="37" spans="1:13" s="4" customFormat="1" ht="13.05" customHeight="1">
      <c r="A37" s="160" t="s">
        <v>205</v>
      </c>
      <c r="B37" s="193"/>
      <c r="C37" s="193"/>
      <c r="D37" s="194"/>
      <c r="E37" s="196">
        <v>15</v>
      </c>
      <c r="F37" s="111"/>
      <c r="G37" s="133" t="s">
        <v>206</v>
      </c>
      <c r="H37" s="132">
        <v>0</v>
      </c>
      <c r="I37" s="197"/>
      <c r="J37" s="197"/>
      <c r="K37" s="197"/>
      <c r="L37" s="197"/>
      <c r="M37" s="195" t="s">
        <v>207</v>
      </c>
    </row>
    <row r="38" spans="1:13" s="4" customFormat="1" ht="13.05" customHeight="1">
      <c r="A38" s="160" t="s">
        <v>208</v>
      </c>
      <c r="B38" s="193"/>
      <c r="C38" s="193"/>
      <c r="D38" s="194"/>
      <c r="E38" s="196">
        <v>15</v>
      </c>
      <c r="F38" s="111"/>
      <c r="G38" s="133" t="s">
        <v>206</v>
      </c>
      <c r="H38" s="132">
        <f>H37*E38/100</f>
        <v>0</v>
      </c>
      <c r="I38" s="111"/>
      <c r="J38" s="111"/>
      <c r="K38" s="111"/>
      <c r="L38" s="111"/>
      <c r="M38" s="195" t="s">
        <v>207</v>
      </c>
    </row>
    <row r="39" spans="1:13" s="202" customFormat="1" ht="19.5" customHeight="1" thickBot="1">
      <c r="A39" s="200" t="s">
        <v>209</v>
      </c>
      <c r="B39" s="201"/>
      <c r="C39" s="201"/>
      <c r="D39" s="201"/>
      <c r="E39" s="201"/>
      <c r="F39" s="201"/>
      <c r="G39" s="201"/>
      <c r="H39" s="203">
        <f>SUM(H35:H38)</f>
        <v>0</v>
      </c>
      <c r="I39" s="199"/>
      <c r="J39" s="199"/>
      <c r="K39" s="199"/>
      <c r="L39" s="199"/>
      <c r="M39" s="204" t="s">
        <v>207</v>
      </c>
    </row>
    <row r="40" spans="1:13" s="4" customFormat="1" ht="13.05" customHeight="1"/>
    <row r="41" spans="1:13" s="4" customFormat="1" ht="13.05" customHeight="1">
      <c r="A41" s="175" t="s">
        <v>210</v>
      </c>
      <c r="B41" s="7"/>
      <c r="C41" s="7"/>
      <c r="D41" s="7"/>
      <c r="E41" s="7"/>
      <c r="F41" s="7"/>
      <c r="G41" s="7"/>
      <c r="H41" s="7"/>
      <c r="I41" s="7"/>
      <c r="J41" s="7"/>
      <c r="K41" s="7"/>
      <c r="L41" s="7"/>
      <c r="M41" s="7"/>
    </row>
  </sheetData>
  <mergeCells count="110">
    <mergeCell ref="A39:G39"/>
    <mergeCell ref="H39:L39"/>
    <mergeCell ref="A41:M41"/>
    <mergeCell ref="A37:D37"/>
    <mergeCell ref="E37:F37"/>
    <mergeCell ref="H37:L37"/>
    <mergeCell ref="A38:D38"/>
    <mergeCell ref="E38:F38"/>
    <mergeCell ref="H38:L38"/>
    <mergeCell ref="A35:D35"/>
    <mergeCell ref="E35:F35"/>
    <mergeCell ref="H35:L35"/>
    <mergeCell ref="A36:D36"/>
    <mergeCell ref="E36:F36"/>
    <mergeCell ref="H36:L36"/>
    <mergeCell ref="A31:B31"/>
    <mergeCell ref="C31:D31"/>
    <mergeCell ref="F31:G31"/>
    <mergeCell ref="I31:M31"/>
    <mergeCell ref="A32:D32"/>
    <mergeCell ref="A33:D34"/>
    <mergeCell ref="E32:G32"/>
    <mergeCell ref="E33:G34"/>
    <mergeCell ref="H32:M32"/>
    <mergeCell ref="H33:M34"/>
    <mergeCell ref="A29:D29"/>
    <mergeCell ref="E29:G29"/>
    <mergeCell ref="H29:M29"/>
    <mergeCell ref="A30:D30"/>
    <mergeCell ref="F30:G30"/>
    <mergeCell ref="I30:M30"/>
    <mergeCell ref="G28:J28"/>
    <mergeCell ref="A25:D25"/>
    <mergeCell ref="E25:F25"/>
    <mergeCell ref="A26:D26"/>
    <mergeCell ref="E26:F26"/>
    <mergeCell ref="A27:D27"/>
    <mergeCell ref="E27:F27"/>
    <mergeCell ref="A28:D28"/>
    <mergeCell ref="E28:F28"/>
    <mergeCell ref="G22:J22"/>
    <mergeCell ref="G23:J23"/>
    <mergeCell ref="G24:M24"/>
    <mergeCell ref="G25:J25"/>
    <mergeCell ref="G26:J26"/>
    <mergeCell ref="G27:M27"/>
    <mergeCell ref="G16:J16"/>
    <mergeCell ref="G17:J17"/>
    <mergeCell ref="G18:J18"/>
    <mergeCell ref="G19:J19"/>
    <mergeCell ref="G20:J20"/>
    <mergeCell ref="G21:J21"/>
    <mergeCell ref="A22:D22"/>
    <mergeCell ref="E22:F22"/>
    <mergeCell ref="A23:D23"/>
    <mergeCell ref="E23:F23"/>
    <mergeCell ref="A24:D24"/>
    <mergeCell ref="E24:F24"/>
    <mergeCell ref="B19:D19"/>
    <mergeCell ref="E19:F19"/>
    <mergeCell ref="A20:D20"/>
    <mergeCell ref="E20:F20"/>
    <mergeCell ref="A21:D21"/>
    <mergeCell ref="E21:F21"/>
    <mergeCell ref="B16:D16"/>
    <mergeCell ref="E16:F16"/>
    <mergeCell ref="B17:D17"/>
    <mergeCell ref="E17:F17"/>
    <mergeCell ref="B18:D18"/>
    <mergeCell ref="E18:F18"/>
    <mergeCell ref="A12:M12"/>
    <mergeCell ref="A13:F13"/>
    <mergeCell ref="G13:M13"/>
    <mergeCell ref="A14:A15"/>
    <mergeCell ref="B14:D14"/>
    <mergeCell ref="E14:F14"/>
    <mergeCell ref="B15:D15"/>
    <mergeCell ref="E15:F15"/>
    <mergeCell ref="G14:J14"/>
    <mergeCell ref="G15:J15"/>
    <mergeCell ref="A11:G11"/>
    <mergeCell ref="H7:L7"/>
    <mergeCell ref="H8:L8"/>
    <mergeCell ref="H9:J9"/>
    <mergeCell ref="H10:I10"/>
    <mergeCell ref="K9:M9"/>
    <mergeCell ref="J10:M10"/>
    <mergeCell ref="H11:M11"/>
    <mergeCell ref="A7:C7"/>
    <mergeCell ref="A8:C8"/>
    <mergeCell ref="A9:C9"/>
    <mergeCell ref="A10:C10"/>
    <mergeCell ref="D7:G7"/>
    <mergeCell ref="D8:G8"/>
    <mergeCell ref="D9:G9"/>
    <mergeCell ref="D10:G10"/>
    <mergeCell ref="A5:D5"/>
    <mergeCell ref="E5:J5"/>
    <mergeCell ref="K5:L5"/>
    <mergeCell ref="A6:D6"/>
    <mergeCell ref="E6:J6"/>
    <mergeCell ref="K6:L6"/>
    <mergeCell ref="A1:M1"/>
    <mergeCell ref="A2:M2"/>
    <mergeCell ref="A3:D3"/>
    <mergeCell ref="E3:J3"/>
    <mergeCell ref="K3:L3"/>
    <mergeCell ref="A4:D4"/>
    <mergeCell ref="E4:J4"/>
    <mergeCell ref="K4:L4"/>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16.xml><?xml version="1.0" encoding="utf-8"?>
<worksheet xmlns="http://schemas.openxmlformats.org/spreadsheetml/2006/main" xmlns:r="http://schemas.openxmlformats.org/officeDocument/2006/relationships">
  <dimension ref="A1:C24"/>
  <sheetViews>
    <sheetView workbookViewId="0">
      <selection activeCell="C6" sqref="C6"/>
    </sheetView>
  </sheetViews>
  <sheetFormatPr defaultRowHeight="13.2"/>
  <cols>
    <col min="1" max="1" width="3.88671875" customWidth="1"/>
    <col min="2" max="2" width="45.21875" customWidth="1"/>
    <col min="3" max="3" width="20.44140625" customWidth="1"/>
  </cols>
  <sheetData>
    <row r="1" spans="1:3" s="2" customFormat="1" ht="9.6">
      <c r="A1" s="3" t="s">
        <v>0</v>
      </c>
      <c r="B1" s="3"/>
      <c r="C1" s="2" t="s">
        <v>1</v>
      </c>
    </row>
    <row r="2" spans="1:3" s="2" customFormat="1" ht="9.6">
      <c r="A2" s="3" t="s">
        <v>211</v>
      </c>
      <c r="B2" s="3"/>
      <c r="C2" s="2" t="s">
        <v>3</v>
      </c>
    </row>
    <row r="3" spans="1:3" s="1" customFormat="1" ht="9.6"/>
    <row r="4" spans="1:3" s="5" customFormat="1">
      <c r="A4" s="6" t="s">
        <v>133</v>
      </c>
      <c r="B4" s="7"/>
      <c r="C4" s="7"/>
    </row>
    <row r="5" spans="1:3" s="1" customFormat="1" ht="10.199999999999999" thickBot="1"/>
    <row r="6" spans="1:3" s="1" customFormat="1" ht="9.75" customHeight="1">
      <c r="A6" s="80" t="s">
        <v>134</v>
      </c>
      <c r="B6" s="82" t="s">
        <v>135</v>
      </c>
      <c r="C6" s="84" t="s">
        <v>17</v>
      </c>
    </row>
    <row r="7" spans="1:3" s="1" customFormat="1" ht="9.75" customHeight="1" thickBot="1">
      <c r="A7" s="81"/>
      <c r="B7" s="83"/>
      <c r="C7" s="85" t="s">
        <v>136</v>
      </c>
    </row>
    <row r="8" spans="1:3" s="27" customFormat="1" ht="10.199999999999999">
      <c r="A8" s="86"/>
      <c r="B8" s="88" t="s">
        <v>212</v>
      </c>
      <c r="C8" s="87"/>
    </row>
    <row r="9" spans="1:3" s="27" customFormat="1" ht="10.199999999999999">
      <c r="A9" s="89">
        <v>1</v>
      </c>
      <c r="B9" s="39" t="s">
        <v>319</v>
      </c>
      <c r="C9" s="90">
        <f>'ROZPOČET #5'!G22</f>
        <v>0</v>
      </c>
    </row>
    <row r="10" spans="1:3" s="27" customFormat="1" ht="10.199999999999999">
      <c r="A10" s="206">
        <v>4</v>
      </c>
      <c r="B10" s="207" t="s">
        <v>320</v>
      </c>
      <c r="C10" s="208">
        <f>'ROZPOČET #5'!G25</f>
        <v>0</v>
      </c>
    </row>
    <row r="11" spans="1:3" s="27" customFormat="1" ht="10.199999999999999">
      <c r="A11" s="206">
        <v>63</v>
      </c>
      <c r="B11" s="207" t="s">
        <v>321</v>
      </c>
      <c r="C11" s="208">
        <f>'ROZPOČET #5'!G29</f>
        <v>0</v>
      </c>
    </row>
    <row r="12" spans="1:3" s="27" customFormat="1" ht="10.199999999999999">
      <c r="A12" s="206">
        <v>8</v>
      </c>
      <c r="B12" s="207" t="s">
        <v>322</v>
      </c>
      <c r="C12" s="208">
        <f>'ROZPOČET #5'!G42</f>
        <v>0</v>
      </c>
    </row>
    <row r="13" spans="1:3" s="27" customFormat="1" ht="10.199999999999999">
      <c r="A13" s="206">
        <v>96</v>
      </c>
      <c r="B13" s="207" t="s">
        <v>323</v>
      </c>
      <c r="C13" s="208">
        <f>'ROZPOČET #5'!G45</f>
        <v>0</v>
      </c>
    </row>
    <row r="14" spans="1:3" s="27" customFormat="1" ht="10.8" thickBot="1">
      <c r="A14" s="91"/>
      <c r="B14" s="92" t="s">
        <v>324</v>
      </c>
      <c r="C14" s="93">
        <f>SUM(C9:C13)</f>
        <v>0</v>
      </c>
    </row>
    <row r="15" spans="1:3" s="1" customFormat="1" ht="10.199999999999999" thickBot="1"/>
    <row r="16" spans="1:3" s="27" customFormat="1" ht="10.199999999999999">
      <c r="A16" s="86"/>
      <c r="B16" s="88" t="s">
        <v>281</v>
      </c>
      <c r="C16" s="87"/>
    </row>
    <row r="17" spans="1:3" s="27" customFormat="1" ht="10.199999999999999">
      <c r="A17" s="89">
        <v>767</v>
      </c>
      <c r="B17" s="39" t="s">
        <v>325</v>
      </c>
      <c r="C17" s="90">
        <f>'ROZPOČET #5'!G54</f>
        <v>0</v>
      </c>
    </row>
    <row r="18" spans="1:3" s="27" customFormat="1" ht="10.8" thickBot="1">
      <c r="A18" s="91"/>
      <c r="B18" s="92" t="s">
        <v>326</v>
      </c>
      <c r="C18" s="93">
        <f>SUM(C17:C17)</f>
        <v>0</v>
      </c>
    </row>
    <row r="19" spans="1:3" s="1" customFormat="1" ht="10.199999999999999" thickBot="1"/>
    <row r="20" spans="1:3" s="27" customFormat="1" ht="10.199999999999999">
      <c r="A20" s="86"/>
      <c r="B20" s="88" t="s">
        <v>287</v>
      </c>
      <c r="C20" s="87"/>
    </row>
    <row r="21" spans="1:3" s="27" customFormat="1" ht="10.199999999999999">
      <c r="A21" s="89">
        <v>720</v>
      </c>
      <c r="B21" s="39" t="s">
        <v>327</v>
      </c>
      <c r="C21" s="90">
        <f>'ROZPOČET #5'!G65+'ROZPOČET #5'!G72+'ROZPOČET #5'!G76</f>
        <v>0</v>
      </c>
    </row>
    <row r="22" spans="1:3" s="27" customFormat="1" ht="10.8" thickBot="1">
      <c r="A22" s="91"/>
      <c r="B22" s="92" t="s">
        <v>328</v>
      </c>
      <c r="C22" s="93">
        <f>SUM(C21:C21)</f>
        <v>0</v>
      </c>
    </row>
    <row r="23" spans="1:3" s="1" customFormat="1" ht="10.199999999999999" thickBot="1"/>
    <row r="24" spans="1:3" s="27" customFormat="1" ht="10.8" thickBot="1">
      <c r="A24" s="94"/>
      <c r="B24" s="95" t="s">
        <v>139</v>
      </c>
      <c r="C24" s="96">
        <f>C14+C18+C22</f>
        <v>0</v>
      </c>
    </row>
  </sheetData>
  <mergeCells count="5">
    <mergeCell ref="A1:B1"/>
    <mergeCell ref="A2:B2"/>
    <mergeCell ref="A4:C4"/>
    <mergeCell ref="A6:A7"/>
    <mergeCell ref="B6:B7"/>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dimension ref="A1:J78"/>
  <sheetViews>
    <sheetView workbookViewId="0">
      <selection activeCell="E12" sqref="E12"/>
    </sheetView>
  </sheetViews>
  <sheetFormatPr defaultRowHeight="13.2"/>
  <cols>
    <col min="1" max="1" width="3.77734375" customWidth="1"/>
    <col min="2" max="2" width="11.109375" customWidth="1"/>
    <col min="3" max="3" width="43.44140625" customWidth="1"/>
    <col min="4" max="4" width="4.44140625" customWidth="1"/>
    <col min="5" max="5" width="8.77734375" customWidth="1"/>
    <col min="6" max="7" width="10.6640625" customWidth="1"/>
    <col min="8" max="9" width="9.109375" customWidth="1"/>
    <col min="10" max="10" width="13.21875" customWidth="1"/>
  </cols>
  <sheetData>
    <row r="1" spans="1:10" s="2" customFormat="1" ht="9.6">
      <c r="A1" s="3" t="s">
        <v>0</v>
      </c>
      <c r="B1" s="3"/>
      <c r="C1" s="3"/>
      <c r="D1" s="3"/>
      <c r="E1" s="3"/>
      <c r="F1" s="3"/>
      <c r="G1" s="3"/>
      <c r="H1" s="3"/>
      <c r="I1" s="3" t="s">
        <v>1</v>
      </c>
      <c r="J1" s="3"/>
    </row>
    <row r="2" spans="1:10" s="2" customFormat="1" ht="9.6">
      <c r="A2" s="3" t="s">
        <v>211</v>
      </c>
      <c r="B2" s="3"/>
      <c r="C2" s="3"/>
      <c r="D2" s="3"/>
      <c r="E2" s="3"/>
      <c r="F2" s="3"/>
      <c r="G2" s="3"/>
      <c r="H2" s="3"/>
      <c r="I2" s="3" t="s">
        <v>3</v>
      </c>
      <c r="J2" s="3"/>
    </row>
    <row r="3" spans="1:10" s="1" customFormat="1" ht="9.6"/>
    <row r="4" spans="1:10" s="4" customFormat="1">
      <c r="A4" s="6" t="s">
        <v>4</v>
      </c>
      <c r="B4" s="7"/>
      <c r="C4" s="7"/>
      <c r="D4" s="7"/>
      <c r="E4" s="7"/>
      <c r="F4" s="7"/>
      <c r="G4" s="7"/>
      <c r="H4" s="7"/>
      <c r="I4" s="7"/>
      <c r="J4" s="7"/>
    </row>
    <row r="5" spans="1:10" s="1" customFormat="1" ht="10.199999999999999" thickBot="1"/>
    <row r="6" spans="1:10" s="1" customFormat="1" ht="9.75" customHeight="1">
      <c r="A6" s="9" t="s">
        <v>5</v>
      </c>
      <c r="B6" s="12" t="s">
        <v>9</v>
      </c>
      <c r="C6" s="12" t="s">
        <v>11</v>
      </c>
      <c r="D6" s="12" t="s">
        <v>13</v>
      </c>
      <c r="E6" s="12" t="s">
        <v>15</v>
      </c>
      <c r="F6" s="15" t="s">
        <v>17</v>
      </c>
      <c r="G6" s="16"/>
      <c r="H6" s="12" t="s">
        <v>22</v>
      </c>
      <c r="I6" s="16"/>
      <c r="J6" s="24" t="s">
        <v>25</v>
      </c>
    </row>
    <row r="7" spans="1:10" s="1" customFormat="1" ht="9.75" customHeight="1">
      <c r="A7" s="10" t="s">
        <v>6</v>
      </c>
      <c r="B7" s="13"/>
      <c r="C7" s="13"/>
      <c r="D7" s="13"/>
      <c r="E7" s="13"/>
      <c r="F7" s="17"/>
      <c r="G7" s="7"/>
      <c r="H7" s="13"/>
      <c r="I7" s="7"/>
      <c r="J7" s="25"/>
    </row>
    <row r="8" spans="1:10" s="1" customFormat="1" ht="9.75" customHeight="1">
      <c r="A8" s="10" t="s">
        <v>7</v>
      </c>
      <c r="B8" s="13"/>
      <c r="C8" s="13"/>
      <c r="D8" s="13"/>
      <c r="E8" s="13"/>
      <c r="F8" s="18" t="s">
        <v>18</v>
      </c>
      <c r="G8" s="20" t="s">
        <v>20</v>
      </c>
      <c r="H8" s="22" t="s">
        <v>18</v>
      </c>
      <c r="I8" s="20" t="s">
        <v>20</v>
      </c>
      <c r="J8" s="25"/>
    </row>
    <row r="9" spans="1:10" s="1" customFormat="1" ht="9.75" customHeight="1" thickBot="1">
      <c r="A9" s="11" t="s">
        <v>8</v>
      </c>
      <c r="B9" s="14" t="s">
        <v>10</v>
      </c>
      <c r="C9" s="14" t="s">
        <v>12</v>
      </c>
      <c r="D9" s="14" t="s">
        <v>14</v>
      </c>
      <c r="E9" s="14" t="s">
        <v>16</v>
      </c>
      <c r="F9" s="19" t="s">
        <v>19</v>
      </c>
      <c r="G9" s="21" t="s">
        <v>21</v>
      </c>
      <c r="H9" s="23" t="s">
        <v>23</v>
      </c>
      <c r="I9" s="21" t="s">
        <v>24</v>
      </c>
      <c r="J9" s="26" t="s">
        <v>26</v>
      </c>
    </row>
    <row r="10" spans="1:10" s="28" customFormat="1" ht="10.199999999999999">
      <c r="A10" s="30"/>
      <c r="B10" s="29"/>
      <c r="C10" s="31" t="s">
        <v>212</v>
      </c>
      <c r="D10" s="29"/>
      <c r="E10" s="29"/>
      <c r="F10" s="32"/>
      <c r="H10" s="33"/>
      <c r="J10" s="34"/>
    </row>
    <row r="11" spans="1:10" s="28" customFormat="1" ht="10.199999999999999">
      <c r="A11" s="37"/>
      <c r="B11" s="38" t="s">
        <v>213</v>
      </c>
      <c r="C11" s="39" t="s">
        <v>214</v>
      </c>
      <c r="D11" s="36"/>
      <c r="E11" s="36"/>
      <c r="F11" s="40"/>
      <c r="G11" s="35"/>
      <c r="H11" s="41"/>
      <c r="I11" s="35"/>
      <c r="J11" s="42"/>
    </row>
    <row r="12" spans="1:10" s="1" customFormat="1" ht="9.6">
      <c r="A12" s="43">
        <v>1</v>
      </c>
      <c r="B12" s="45" t="s">
        <v>215</v>
      </c>
      <c r="C12" s="46" t="s">
        <v>216</v>
      </c>
      <c r="D12" s="47" t="s">
        <v>217</v>
      </c>
      <c r="E12" s="54">
        <v>2.4</v>
      </c>
      <c r="F12" s="49"/>
      <c r="G12" s="50">
        <f>E12*F12</f>
        <v>0</v>
      </c>
      <c r="H12" s="51">
        <v>0</v>
      </c>
      <c r="I12" s="52">
        <f>E12*H12</f>
        <v>0</v>
      </c>
      <c r="J12" s="53"/>
    </row>
    <row r="13" spans="1:10" s="1" customFormat="1" ht="9.6">
      <c r="A13" s="43">
        <f>A12+1</f>
        <v>2</v>
      </c>
      <c r="B13" s="45" t="s">
        <v>218</v>
      </c>
      <c r="C13" s="46" t="s">
        <v>219</v>
      </c>
      <c r="D13" s="47" t="s">
        <v>217</v>
      </c>
      <c r="E13" s="54">
        <v>2.4</v>
      </c>
      <c r="F13" s="49"/>
      <c r="G13" s="50">
        <f>E13*F13</f>
        <v>0</v>
      </c>
      <c r="H13" s="51">
        <v>0</v>
      </c>
      <c r="I13" s="52">
        <f>E13*H13</f>
        <v>0</v>
      </c>
      <c r="J13" s="53"/>
    </row>
    <row r="14" spans="1:10" s="1" customFormat="1" ht="19.2">
      <c r="A14" s="43">
        <f>A13+1</f>
        <v>3</v>
      </c>
      <c r="B14" s="45" t="s">
        <v>220</v>
      </c>
      <c r="C14" s="46" t="s">
        <v>221</v>
      </c>
      <c r="D14" s="47" t="s">
        <v>217</v>
      </c>
      <c r="E14" s="205">
        <v>2.04</v>
      </c>
      <c r="F14" s="49"/>
      <c r="G14" s="50">
        <f>E14*F14</f>
        <v>0</v>
      </c>
      <c r="H14" s="51">
        <v>0</v>
      </c>
      <c r="I14" s="52">
        <f>E14*H14</f>
        <v>0</v>
      </c>
      <c r="J14" s="53"/>
    </row>
    <row r="15" spans="1:10" s="1" customFormat="1" ht="19.2">
      <c r="A15" s="43">
        <f>A14+1</f>
        <v>4</v>
      </c>
      <c r="B15" s="45" t="s">
        <v>222</v>
      </c>
      <c r="C15" s="46" t="s">
        <v>223</v>
      </c>
      <c r="D15" s="47" t="s">
        <v>217</v>
      </c>
      <c r="E15" s="205">
        <v>2.04</v>
      </c>
      <c r="F15" s="49"/>
      <c r="G15" s="50">
        <f>E15*F15</f>
        <v>0</v>
      </c>
      <c r="H15" s="51">
        <v>0</v>
      </c>
      <c r="I15" s="52">
        <f>E15*H15</f>
        <v>0</v>
      </c>
      <c r="J15" s="53"/>
    </row>
    <row r="16" spans="1:10" s="1" customFormat="1" ht="19.2">
      <c r="A16" s="43">
        <f>A15+1</f>
        <v>5</v>
      </c>
      <c r="B16" s="45" t="s">
        <v>224</v>
      </c>
      <c r="C16" s="46" t="s">
        <v>225</v>
      </c>
      <c r="D16" s="47" t="s">
        <v>217</v>
      </c>
      <c r="E16" s="205">
        <v>4.08</v>
      </c>
      <c r="F16" s="49"/>
      <c r="G16" s="50">
        <f>E16*F16</f>
        <v>0</v>
      </c>
      <c r="H16" s="51">
        <v>0</v>
      </c>
      <c r="I16" s="52">
        <f>E16*H16</f>
        <v>0</v>
      </c>
      <c r="J16" s="53"/>
    </row>
    <row r="17" spans="1:10" s="1" customFormat="1" ht="28.8">
      <c r="A17" s="43">
        <f>A16+1</f>
        <v>6</v>
      </c>
      <c r="B17" s="45" t="s">
        <v>226</v>
      </c>
      <c r="C17" s="46" t="s">
        <v>227</v>
      </c>
      <c r="D17" s="47" t="s">
        <v>217</v>
      </c>
      <c r="E17" s="205">
        <v>2.04</v>
      </c>
      <c r="F17" s="49"/>
      <c r="G17" s="50">
        <f>E17*F17</f>
        <v>0</v>
      </c>
      <c r="H17" s="51">
        <v>0</v>
      </c>
      <c r="I17" s="52">
        <f>E17*H17</f>
        <v>0</v>
      </c>
      <c r="J17" s="53"/>
    </row>
    <row r="18" spans="1:10" s="1" customFormat="1" ht="19.2">
      <c r="A18" s="43">
        <f>A17+1</f>
        <v>7</v>
      </c>
      <c r="B18" s="45" t="s">
        <v>228</v>
      </c>
      <c r="C18" s="46" t="s">
        <v>229</v>
      </c>
      <c r="D18" s="47" t="s">
        <v>217</v>
      </c>
      <c r="E18" s="205">
        <v>2.04</v>
      </c>
      <c r="F18" s="49"/>
      <c r="G18" s="50">
        <f>E18*F18</f>
        <v>0</v>
      </c>
      <c r="H18" s="51">
        <v>0</v>
      </c>
      <c r="I18" s="52">
        <f>E18*H18</f>
        <v>0</v>
      </c>
      <c r="J18" s="53"/>
    </row>
    <row r="19" spans="1:10" s="1" customFormat="1" ht="19.2">
      <c r="A19" s="43">
        <f>A18+1</f>
        <v>8</v>
      </c>
      <c r="B19" s="45" t="s">
        <v>230</v>
      </c>
      <c r="C19" s="46" t="s">
        <v>231</v>
      </c>
      <c r="D19" s="47" t="s">
        <v>217</v>
      </c>
      <c r="E19" s="205">
        <v>2.76</v>
      </c>
      <c r="F19" s="49"/>
      <c r="G19" s="50">
        <f>E19*F19</f>
        <v>0</v>
      </c>
      <c r="H19" s="51">
        <v>0</v>
      </c>
      <c r="I19" s="52">
        <f>E19*H19</f>
        <v>0</v>
      </c>
      <c r="J19" s="53"/>
    </row>
    <row r="20" spans="1:10" s="1" customFormat="1" ht="19.2">
      <c r="A20" s="43">
        <f>A19+1</f>
        <v>9</v>
      </c>
      <c r="B20" s="45" t="s">
        <v>232</v>
      </c>
      <c r="C20" s="46" t="s">
        <v>233</v>
      </c>
      <c r="D20" s="47" t="s">
        <v>217</v>
      </c>
      <c r="E20" s="205">
        <v>1.64</v>
      </c>
      <c r="F20" s="49"/>
      <c r="G20" s="50">
        <f>E20*F20</f>
        <v>0</v>
      </c>
      <c r="H20" s="51">
        <v>0</v>
      </c>
      <c r="I20" s="52">
        <f>E20*H20</f>
        <v>0</v>
      </c>
      <c r="J20" s="53"/>
    </row>
    <row r="21" spans="1:10" s="1" customFormat="1" ht="19.2">
      <c r="A21" s="43">
        <f>A20+1</f>
        <v>10</v>
      </c>
      <c r="B21" s="45" t="s">
        <v>234</v>
      </c>
      <c r="C21" s="46" t="s">
        <v>235</v>
      </c>
      <c r="D21" s="47" t="s">
        <v>217</v>
      </c>
      <c r="E21" s="205">
        <v>2.04</v>
      </c>
      <c r="F21" s="49"/>
      <c r="G21" s="50">
        <f>E21*F21</f>
        <v>0</v>
      </c>
      <c r="H21" s="51">
        <v>0</v>
      </c>
      <c r="I21" s="52">
        <f>E21*H21</f>
        <v>0</v>
      </c>
      <c r="J21" s="53"/>
    </row>
    <row r="22" spans="1:10" s="28" customFormat="1" ht="10.199999999999999">
      <c r="A22" s="62"/>
      <c r="B22" s="63">
        <v>1</v>
      </c>
      <c r="C22" s="64" t="s">
        <v>236</v>
      </c>
      <c r="D22" s="65"/>
      <c r="E22" s="65"/>
      <c r="F22" s="66"/>
      <c r="G22" s="67">
        <f>SUM(G12:G21)</f>
        <v>0</v>
      </c>
      <c r="H22" s="68"/>
      <c r="I22" s="69">
        <f>SUM(I12:I21)</f>
        <v>0</v>
      </c>
      <c r="J22" s="70"/>
    </row>
    <row r="23" spans="1:10" s="28" customFormat="1" ht="10.199999999999999">
      <c r="A23" s="37"/>
      <c r="B23" s="38" t="s">
        <v>237</v>
      </c>
      <c r="C23" s="39" t="s">
        <v>238</v>
      </c>
      <c r="D23" s="36"/>
      <c r="E23" s="36"/>
      <c r="F23" s="40"/>
      <c r="G23" s="35"/>
      <c r="H23" s="41"/>
      <c r="I23" s="35"/>
      <c r="J23" s="42"/>
    </row>
    <row r="24" spans="1:10" s="1" customFormat="1" ht="19.2">
      <c r="A24" s="43">
        <f>A21+1</f>
        <v>11</v>
      </c>
      <c r="B24" s="45" t="s">
        <v>239</v>
      </c>
      <c r="C24" s="46" t="s">
        <v>240</v>
      </c>
      <c r="D24" s="47" t="s">
        <v>241</v>
      </c>
      <c r="E24" s="54">
        <v>0.4</v>
      </c>
      <c r="F24" s="49"/>
      <c r="G24" s="50">
        <f>E24*F24</f>
        <v>0</v>
      </c>
      <c r="H24" s="51">
        <v>1.6668000000000001</v>
      </c>
      <c r="I24" s="52">
        <f>E24*H24</f>
        <v>0.66672000000000009</v>
      </c>
      <c r="J24" s="53"/>
    </row>
    <row r="25" spans="1:10" s="28" customFormat="1" ht="10.199999999999999">
      <c r="A25" s="62"/>
      <c r="B25" s="63">
        <v>4</v>
      </c>
      <c r="C25" s="64" t="s">
        <v>242</v>
      </c>
      <c r="D25" s="65"/>
      <c r="E25" s="65"/>
      <c r="F25" s="66"/>
      <c r="G25" s="67">
        <f>SUM(G24:G24)</f>
        <v>0</v>
      </c>
      <c r="H25" s="68"/>
      <c r="I25" s="69">
        <f>SUM(I24:I24)</f>
        <v>0.66672000000000009</v>
      </c>
      <c r="J25" s="70"/>
    </row>
    <row r="26" spans="1:10" s="28" customFormat="1" ht="10.199999999999999">
      <c r="A26" s="37"/>
      <c r="B26" s="38" t="s">
        <v>243</v>
      </c>
      <c r="C26" s="39" t="s">
        <v>244</v>
      </c>
      <c r="D26" s="36"/>
      <c r="E26" s="36"/>
      <c r="F26" s="40"/>
      <c r="G26" s="35"/>
      <c r="H26" s="41"/>
      <c r="I26" s="35"/>
      <c r="J26" s="42"/>
    </row>
    <row r="27" spans="1:10" s="1" customFormat="1" ht="19.2">
      <c r="A27" s="43">
        <f>A24+1</f>
        <v>12</v>
      </c>
      <c r="B27" s="45" t="s">
        <v>245</v>
      </c>
      <c r="C27" s="46" t="s">
        <v>246</v>
      </c>
      <c r="D27" s="47" t="s">
        <v>247</v>
      </c>
      <c r="E27" s="51">
        <v>1.1850000000000001</v>
      </c>
      <c r="F27" s="49"/>
      <c r="G27" s="50">
        <f>E27*F27</f>
        <v>0</v>
      </c>
      <c r="H27" s="51">
        <v>0</v>
      </c>
      <c r="I27" s="52">
        <f>E27*H27</f>
        <v>0</v>
      </c>
      <c r="J27" s="53"/>
    </row>
    <row r="28" spans="1:10" s="1" customFormat="1" ht="19.2">
      <c r="A28" s="43">
        <f>A27+1</f>
        <v>13</v>
      </c>
      <c r="B28" s="45" t="s">
        <v>248</v>
      </c>
      <c r="C28" s="46" t="s">
        <v>249</v>
      </c>
      <c r="D28" s="47" t="s">
        <v>68</v>
      </c>
      <c r="E28" s="48">
        <v>3</v>
      </c>
      <c r="F28" s="49"/>
      <c r="G28" s="50">
        <f>E28*F28</f>
        <v>0</v>
      </c>
      <c r="H28" s="51">
        <v>0</v>
      </c>
      <c r="I28" s="52">
        <f>E28*H28</f>
        <v>0</v>
      </c>
      <c r="J28" s="53"/>
    </row>
    <row r="29" spans="1:10" s="28" customFormat="1" ht="10.199999999999999">
      <c r="A29" s="62"/>
      <c r="B29" s="63">
        <v>63</v>
      </c>
      <c r="C29" s="64" t="s">
        <v>250</v>
      </c>
      <c r="D29" s="65"/>
      <c r="E29" s="65"/>
      <c r="F29" s="66"/>
      <c r="G29" s="67">
        <f>SUM(G27:G28)</f>
        <v>0</v>
      </c>
      <c r="H29" s="68"/>
      <c r="I29" s="69">
        <f>SUM(I27:I28)</f>
        <v>0</v>
      </c>
      <c r="J29" s="70"/>
    </row>
    <row r="30" spans="1:10" s="28" customFormat="1" ht="10.199999999999999">
      <c r="A30" s="37"/>
      <c r="B30" s="38" t="s">
        <v>251</v>
      </c>
      <c r="C30" s="39" t="s">
        <v>252</v>
      </c>
      <c r="D30" s="36"/>
      <c r="E30" s="36"/>
      <c r="F30" s="40"/>
      <c r="G30" s="35"/>
      <c r="H30" s="41"/>
      <c r="I30" s="35"/>
      <c r="J30" s="42"/>
    </row>
    <row r="31" spans="1:10" s="1" customFormat="1" ht="19.2">
      <c r="A31" s="43">
        <f>A28+1</f>
        <v>14</v>
      </c>
      <c r="B31" s="45" t="s">
        <v>253</v>
      </c>
      <c r="C31" s="46" t="s">
        <v>254</v>
      </c>
      <c r="D31" s="47" t="s">
        <v>37</v>
      </c>
      <c r="E31" s="48">
        <v>10</v>
      </c>
      <c r="F31" s="49"/>
      <c r="G31" s="50">
        <f>E31*F31</f>
        <v>0</v>
      </c>
      <c r="H31" s="51">
        <v>0</v>
      </c>
      <c r="I31" s="52">
        <f>E31*H31</f>
        <v>0</v>
      </c>
      <c r="J31" s="53"/>
    </row>
    <row r="32" spans="1:10" s="1" customFormat="1" ht="19.2">
      <c r="A32" s="43">
        <f>A31+1</f>
        <v>15</v>
      </c>
      <c r="B32" s="45" t="s">
        <v>255</v>
      </c>
      <c r="C32" s="46" t="s">
        <v>256</v>
      </c>
      <c r="D32" s="47" t="s">
        <v>37</v>
      </c>
      <c r="E32" s="54">
        <v>1.2</v>
      </c>
      <c r="F32" s="49"/>
      <c r="G32" s="50">
        <f>E32*F32</f>
        <v>0</v>
      </c>
      <c r="H32" s="51">
        <v>0</v>
      </c>
      <c r="I32" s="52">
        <f>E32*H32</f>
        <v>0</v>
      </c>
      <c r="J32" s="53"/>
    </row>
    <row r="33" spans="1:10" s="1" customFormat="1" ht="19.2">
      <c r="A33" s="43">
        <f>A32+1</f>
        <v>16</v>
      </c>
      <c r="B33" s="45" t="s">
        <v>257</v>
      </c>
      <c r="C33" s="46" t="s">
        <v>258</v>
      </c>
      <c r="D33" s="47" t="s">
        <v>35</v>
      </c>
      <c r="E33" s="48">
        <v>6</v>
      </c>
      <c r="F33" s="49"/>
      <c r="G33" s="50">
        <f>E33*F33</f>
        <v>0</v>
      </c>
      <c r="H33" s="51">
        <v>0</v>
      </c>
      <c r="I33" s="52">
        <f>E33*H33</f>
        <v>0</v>
      </c>
      <c r="J33" s="53"/>
    </row>
    <row r="34" spans="1:10" s="1" customFormat="1" ht="19.2">
      <c r="A34" s="43">
        <f>A33+1</f>
        <v>17</v>
      </c>
      <c r="B34" s="45" t="s">
        <v>259</v>
      </c>
      <c r="C34" s="46" t="s">
        <v>260</v>
      </c>
      <c r="D34" s="47" t="s">
        <v>35</v>
      </c>
      <c r="E34" s="48">
        <v>11</v>
      </c>
      <c r="F34" s="49"/>
      <c r="G34" s="50">
        <f>E34*F34</f>
        <v>0</v>
      </c>
      <c r="H34" s="51">
        <v>0</v>
      </c>
      <c r="I34" s="52">
        <f>E34*H34</f>
        <v>0</v>
      </c>
      <c r="J34" s="53"/>
    </row>
    <row r="35" spans="1:10" s="1" customFormat="1" ht="9.6">
      <c r="A35" s="43">
        <f>A34+1</f>
        <v>18</v>
      </c>
      <c r="B35" s="45" t="s">
        <v>261</v>
      </c>
      <c r="C35" s="46" t="s">
        <v>262</v>
      </c>
      <c r="D35" s="47" t="s">
        <v>129</v>
      </c>
      <c r="E35" s="48">
        <v>2</v>
      </c>
      <c r="F35" s="49"/>
      <c r="G35" s="50">
        <f>E35*F35</f>
        <v>0</v>
      </c>
      <c r="H35" s="51">
        <v>0</v>
      </c>
      <c r="I35" s="52">
        <f>E35*H35</f>
        <v>0</v>
      </c>
      <c r="J35" s="53"/>
    </row>
    <row r="36" spans="1:10" s="1" customFormat="1" ht="19.2">
      <c r="A36" s="43">
        <f>A35+1</f>
        <v>19</v>
      </c>
      <c r="B36" s="45" t="s">
        <v>263</v>
      </c>
      <c r="C36" s="46" t="s">
        <v>264</v>
      </c>
      <c r="D36" s="47" t="s">
        <v>35</v>
      </c>
      <c r="E36" s="48">
        <v>2</v>
      </c>
      <c r="F36" s="49"/>
      <c r="G36" s="50">
        <f>E36*F36</f>
        <v>0</v>
      </c>
      <c r="H36" s="51">
        <v>0</v>
      </c>
      <c r="I36" s="52">
        <f>E36*H36</f>
        <v>0</v>
      </c>
      <c r="J36" s="53"/>
    </row>
    <row r="37" spans="1:10" s="1" customFormat="1" ht="9.6">
      <c r="A37" s="43">
        <f>A36+1</f>
        <v>20</v>
      </c>
      <c r="B37" s="45" t="s">
        <v>265</v>
      </c>
      <c r="C37" s="46" t="s">
        <v>266</v>
      </c>
      <c r="D37" s="47" t="s">
        <v>35</v>
      </c>
      <c r="E37" s="48">
        <v>11</v>
      </c>
      <c r="F37" s="49"/>
      <c r="G37" s="50">
        <f>E37*F37</f>
        <v>0</v>
      </c>
      <c r="H37" s="51">
        <v>0</v>
      </c>
      <c r="I37" s="52">
        <f>E37*H37</f>
        <v>0</v>
      </c>
      <c r="J37" s="53"/>
    </row>
    <row r="38" spans="1:10" s="1" customFormat="1" ht="19.2">
      <c r="A38" s="43">
        <f>A37+1</f>
        <v>21</v>
      </c>
      <c r="B38" s="45" t="s">
        <v>267</v>
      </c>
      <c r="C38" s="46" t="s">
        <v>268</v>
      </c>
      <c r="D38" s="47" t="s">
        <v>35</v>
      </c>
      <c r="E38" s="48">
        <v>4</v>
      </c>
      <c r="F38" s="49"/>
      <c r="G38" s="50">
        <f>E38*F38</f>
        <v>0</v>
      </c>
      <c r="H38" s="51">
        <v>0</v>
      </c>
      <c r="I38" s="52">
        <f>E38*H38</f>
        <v>0</v>
      </c>
      <c r="J38" s="53"/>
    </row>
    <row r="39" spans="1:10" s="1" customFormat="1" ht="19.2">
      <c r="A39" s="43">
        <f>A38+1</f>
        <v>22</v>
      </c>
      <c r="B39" s="45" t="s">
        <v>269</v>
      </c>
      <c r="C39" s="46" t="s">
        <v>270</v>
      </c>
      <c r="D39" s="47" t="s">
        <v>35</v>
      </c>
      <c r="E39" s="48">
        <v>2</v>
      </c>
      <c r="F39" s="49"/>
      <c r="G39" s="50">
        <f>E39*F39</f>
        <v>0</v>
      </c>
      <c r="H39" s="51">
        <v>0</v>
      </c>
      <c r="I39" s="52">
        <f>E39*H39</f>
        <v>0</v>
      </c>
      <c r="J39" s="53"/>
    </row>
    <row r="40" spans="1:10" s="1" customFormat="1" ht="19.2">
      <c r="A40" s="43">
        <f>A39+1</f>
        <v>23</v>
      </c>
      <c r="B40" s="45" t="s">
        <v>271</v>
      </c>
      <c r="C40" s="46" t="s">
        <v>272</v>
      </c>
      <c r="D40" s="47" t="s">
        <v>37</v>
      </c>
      <c r="E40" s="48">
        <v>10</v>
      </c>
      <c r="F40" s="49"/>
      <c r="G40" s="50">
        <f>E40*F40</f>
        <v>0</v>
      </c>
      <c r="H40" s="51">
        <v>0</v>
      </c>
      <c r="I40" s="52">
        <f>E40*H40</f>
        <v>0</v>
      </c>
      <c r="J40" s="53"/>
    </row>
    <row r="41" spans="1:10" s="1" customFormat="1" ht="19.2">
      <c r="A41" s="43">
        <f>A40+1</f>
        <v>24</v>
      </c>
      <c r="B41" s="45" t="s">
        <v>273</v>
      </c>
      <c r="C41" s="46" t="s">
        <v>274</v>
      </c>
      <c r="D41" s="47" t="s">
        <v>247</v>
      </c>
      <c r="E41" s="51">
        <v>3.5659999999999998</v>
      </c>
      <c r="F41" s="49"/>
      <c r="G41" s="50">
        <f>E41*F41</f>
        <v>0</v>
      </c>
      <c r="H41" s="51">
        <v>0</v>
      </c>
      <c r="I41" s="52">
        <f>E41*H41</f>
        <v>0</v>
      </c>
      <c r="J41" s="53"/>
    </row>
    <row r="42" spans="1:10" s="28" customFormat="1" ht="10.199999999999999">
      <c r="A42" s="62"/>
      <c r="B42" s="63">
        <v>8</v>
      </c>
      <c r="C42" s="64" t="s">
        <v>275</v>
      </c>
      <c r="D42" s="65"/>
      <c r="E42" s="65"/>
      <c r="F42" s="66"/>
      <c r="G42" s="67">
        <f>SUM(G31:G41)</f>
        <v>0</v>
      </c>
      <c r="H42" s="68"/>
      <c r="I42" s="69">
        <f>SUM(I31:I41)</f>
        <v>0</v>
      </c>
      <c r="J42" s="70"/>
    </row>
    <row r="43" spans="1:10" s="28" customFormat="1" ht="10.199999999999999">
      <c r="A43" s="37"/>
      <c r="B43" s="38" t="s">
        <v>276</v>
      </c>
      <c r="C43" s="39" t="s">
        <v>277</v>
      </c>
      <c r="D43" s="36"/>
      <c r="E43" s="36"/>
      <c r="F43" s="40"/>
      <c r="G43" s="35"/>
      <c r="H43" s="41"/>
      <c r="I43" s="35"/>
      <c r="J43" s="42"/>
    </row>
    <row r="44" spans="1:10" s="1" customFormat="1" ht="19.2">
      <c r="A44" s="43">
        <f>A41+1</f>
        <v>25</v>
      </c>
      <c r="B44" s="45" t="s">
        <v>278</v>
      </c>
      <c r="C44" s="46" t="s">
        <v>279</v>
      </c>
      <c r="D44" s="47" t="s">
        <v>37</v>
      </c>
      <c r="E44" s="54">
        <v>1.2</v>
      </c>
      <c r="F44" s="49"/>
      <c r="G44" s="50">
        <f>E44*F44</f>
        <v>0</v>
      </c>
      <c r="H44" s="51">
        <v>2.3522877160000002</v>
      </c>
      <c r="I44" s="52">
        <f>E44*H44</f>
        <v>2.8227452592</v>
      </c>
      <c r="J44" s="53"/>
    </row>
    <row r="45" spans="1:10" s="28" customFormat="1" ht="10.8" thickBot="1">
      <c r="A45" s="55"/>
      <c r="B45" s="57">
        <v>96</v>
      </c>
      <c r="C45" s="58" t="s">
        <v>280</v>
      </c>
      <c r="D45" s="56"/>
      <c r="E45" s="56"/>
      <c r="F45" s="59"/>
      <c r="G45" s="71">
        <f>SUM(G44:G44)</f>
        <v>0</v>
      </c>
      <c r="H45" s="60"/>
      <c r="I45" s="72">
        <f>SUM(I44:I44)</f>
        <v>2.8227452592</v>
      </c>
      <c r="J45" s="61"/>
    </row>
    <row r="46" spans="1:10" ht="13.8" thickBot="1">
      <c r="A46" s="73"/>
      <c r="B46" s="73"/>
      <c r="C46" s="73"/>
      <c r="D46" s="73"/>
      <c r="E46" s="73"/>
      <c r="F46" s="73"/>
      <c r="G46" s="73"/>
      <c r="H46" s="73"/>
      <c r="I46" s="73"/>
      <c r="J46" s="73"/>
    </row>
    <row r="47" spans="1:10" s="1" customFormat="1" ht="9.75" customHeight="1">
      <c r="A47" s="9" t="s">
        <v>5</v>
      </c>
      <c r="B47" s="12" t="s">
        <v>9</v>
      </c>
      <c r="C47" s="12" t="s">
        <v>11</v>
      </c>
      <c r="D47" s="12" t="s">
        <v>13</v>
      </c>
      <c r="E47" s="12" t="s">
        <v>15</v>
      </c>
      <c r="F47" s="15" t="s">
        <v>17</v>
      </c>
      <c r="G47" s="16"/>
      <c r="H47" s="12" t="s">
        <v>22</v>
      </c>
      <c r="I47" s="16"/>
      <c r="J47" s="24" t="s">
        <v>25</v>
      </c>
    </row>
    <row r="48" spans="1:10" s="1" customFormat="1" ht="9.75" customHeight="1">
      <c r="A48" s="10" t="s">
        <v>6</v>
      </c>
      <c r="B48" s="13"/>
      <c r="C48" s="13"/>
      <c r="D48" s="13"/>
      <c r="E48" s="13"/>
      <c r="F48" s="17"/>
      <c r="G48" s="7"/>
      <c r="H48" s="13"/>
      <c r="I48" s="7"/>
      <c r="J48" s="25"/>
    </row>
    <row r="49" spans="1:10" s="1" customFormat="1" ht="9.75" customHeight="1">
      <c r="A49" s="10" t="s">
        <v>7</v>
      </c>
      <c r="B49" s="13"/>
      <c r="C49" s="13"/>
      <c r="D49" s="13"/>
      <c r="E49" s="13"/>
      <c r="F49" s="18" t="s">
        <v>18</v>
      </c>
      <c r="G49" s="20" t="s">
        <v>20</v>
      </c>
      <c r="H49" s="22" t="s">
        <v>18</v>
      </c>
      <c r="I49" s="20" t="s">
        <v>20</v>
      </c>
      <c r="J49" s="25"/>
    </row>
    <row r="50" spans="1:10" s="1" customFormat="1" ht="9.75" customHeight="1" thickBot="1">
      <c r="A50" s="11" t="s">
        <v>8</v>
      </c>
      <c r="B50" s="14" t="s">
        <v>10</v>
      </c>
      <c r="C50" s="14" t="s">
        <v>12</v>
      </c>
      <c r="D50" s="14" t="s">
        <v>14</v>
      </c>
      <c r="E50" s="14" t="s">
        <v>16</v>
      </c>
      <c r="F50" s="19" t="s">
        <v>19</v>
      </c>
      <c r="G50" s="21" t="s">
        <v>21</v>
      </c>
      <c r="H50" s="23" t="s">
        <v>23</v>
      </c>
      <c r="I50" s="21" t="s">
        <v>24</v>
      </c>
      <c r="J50" s="26" t="s">
        <v>26</v>
      </c>
    </row>
    <row r="51" spans="1:10" s="28" customFormat="1" ht="10.199999999999999">
      <c r="A51" s="30"/>
      <c r="B51" s="29"/>
      <c r="C51" s="31" t="s">
        <v>281</v>
      </c>
      <c r="D51" s="29"/>
      <c r="E51" s="29"/>
      <c r="F51" s="32"/>
      <c r="H51" s="33"/>
      <c r="J51" s="34"/>
    </row>
    <row r="52" spans="1:10" s="28" customFormat="1" ht="10.199999999999999">
      <c r="A52" s="37"/>
      <c r="B52" s="38" t="s">
        <v>282</v>
      </c>
      <c r="C52" s="39" t="s">
        <v>283</v>
      </c>
      <c r="D52" s="36"/>
      <c r="E52" s="36"/>
      <c r="F52" s="40"/>
      <c r="G52" s="35"/>
      <c r="H52" s="41"/>
      <c r="I52" s="35"/>
      <c r="J52" s="42"/>
    </row>
    <row r="53" spans="1:10" s="1" customFormat="1" ht="9.6">
      <c r="A53" s="43">
        <f>A44+1</f>
        <v>26</v>
      </c>
      <c r="B53" s="45" t="s">
        <v>284</v>
      </c>
      <c r="C53" s="46" t="s">
        <v>285</v>
      </c>
      <c r="D53" s="47" t="s">
        <v>121</v>
      </c>
      <c r="E53" s="48">
        <v>15</v>
      </c>
      <c r="F53" s="49"/>
      <c r="G53" s="50">
        <f>E53*F53</f>
        <v>0</v>
      </c>
      <c r="H53" s="51">
        <v>0</v>
      </c>
      <c r="I53" s="52">
        <f>E53*H53</f>
        <v>0</v>
      </c>
      <c r="J53" s="53"/>
    </row>
    <row r="54" spans="1:10" s="28" customFormat="1" ht="10.8" thickBot="1">
      <c r="A54" s="55"/>
      <c r="B54" s="57">
        <v>767</v>
      </c>
      <c r="C54" s="58" t="s">
        <v>286</v>
      </c>
      <c r="D54" s="56"/>
      <c r="E54" s="56"/>
      <c r="F54" s="59"/>
      <c r="G54" s="71">
        <f>SUM(G53:G53)</f>
        <v>0</v>
      </c>
      <c r="H54" s="60"/>
      <c r="I54" s="72">
        <f>SUM(I53:I53)</f>
        <v>0</v>
      </c>
      <c r="J54" s="61"/>
    </row>
    <row r="55" spans="1:10" ht="13.8" thickBot="1">
      <c r="A55" s="73"/>
      <c r="B55" s="73"/>
      <c r="C55" s="73"/>
      <c r="D55" s="73"/>
      <c r="E55" s="73"/>
      <c r="F55" s="73"/>
      <c r="G55" s="73"/>
      <c r="H55" s="73"/>
      <c r="I55" s="73"/>
      <c r="J55" s="73"/>
    </row>
    <row r="56" spans="1:10" s="1" customFormat="1" ht="9.75" customHeight="1">
      <c r="A56" s="9" t="s">
        <v>5</v>
      </c>
      <c r="B56" s="12" t="s">
        <v>9</v>
      </c>
      <c r="C56" s="12" t="s">
        <v>11</v>
      </c>
      <c r="D56" s="12" t="s">
        <v>13</v>
      </c>
      <c r="E56" s="12" t="s">
        <v>15</v>
      </c>
      <c r="F56" s="15" t="s">
        <v>17</v>
      </c>
      <c r="G56" s="16"/>
      <c r="H56" s="12" t="s">
        <v>22</v>
      </c>
      <c r="I56" s="16"/>
      <c r="J56" s="24" t="s">
        <v>25</v>
      </c>
    </row>
    <row r="57" spans="1:10" s="1" customFormat="1" ht="9.75" customHeight="1">
      <c r="A57" s="10" t="s">
        <v>6</v>
      </c>
      <c r="B57" s="13"/>
      <c r="C57" s="13"/>
      <c r="D57" s="13"/>
      <c r="E57" s="13"/>
      <c r="F57" s="17"/>
      <c r="G57" s="7"/>
      <c r="H57" s="13"/>
      <c r="I57" s="7"/>
      <c r="J57" s="25"/>
    </row>
    <row r="58" spans="1:10" s="1" customFormat="1" ht="9.75" customHeight="1">
      <c r="A58" s="10" t="s">
        <v>7</v>
      </c>
      <c r="B58" s="13"/>
      <c r="C58" s="13"/>
      <c r="D58" s="13"/>
      <c r="E58" s="13"/>
      <c r="F58" s="18" t="s">
        <v>18</v>
      </c>
      <c r="G58" s="20" t="s">
        <v>20</v>
      </c>
      <c r="H58" s="22" t="s">
        <v>18</v>
      </c>
      <c r="I58" s="20" t="s">
        <v>20</v>
      </c>
      <c r="J58" s="25"/>
    </row>
    <row r="59" spans="1:10" s="1" customFormat="1" ht="9.75" customHeight="1" thickBot="1">
      <c r="A59" s="11" t="s">
        <v>8</v>
      </c>
      <c r="B59" s="14" t="s">
        <v>10</v>
      </c>
      <c r="C59" s="14" t="s">
        <v>12</v>
      </c>
      <c r="D59" s="14" t="s">
        <v>14</v>
      </c>
      <c r="E59" s="14" t="s">
        <v>16</v>
      </c>
      <c r="F59" s="19" t="s">
        <v>19</v>
      </c>
      <c r="G59" s="21" t="s">
        <v>21</v>
      </c>
      <c r="H59" s="23" t="s">
        <v>23</v>
      </c>
      <c r="I59" s="21" t="s">
        <v>24</v>
      </c>
      <c r="J59" s="26" t="s">
        <v>26</v>
      </c>
    </row>
    <row r="60" spans="1:10" s="28" customFormat="1" ht="10.199999999999999">
      <c r="A60" s="30"/>
      <c r="B60" s="29"/>
      <c r="C60" s="31" t="s">
        <v>287</v>
      </c>
      <c r="D60" s="29"/>
      <c r="E60" s="29"/>
      <c r="F60" s="32"/>
      <c r="H60" s="33"/>
      <c r="J60" s="34"/>
    </row>
    <row r="61" spans="1:10" s="28" customFormat="1" ht="10.199999999999999">
      <c r="A61" s="37"/>
      <c r="B61" s="38" t="s">
        <v>288</v>
      </c>
      <c r="C61" s="39" t="s">
        <v>289</v>
      </c>
      <c r="D61" s="36"/>
      <c r="E61" s="36"/>
      <c r="F61" s="40"/>
      <c r="G61" s="35"/>
      <c r="H61" s="41"/>
      <c r="I61" s="35"/>
      <c r="J61" s="42"/>
    </row>
    <row r="62" spans="1:10" s="1" customFormat="1" ht="19.2">
      <c r="A62" s="43">
        <f>A53+1</f>
        <v>27</v>
      </c>
      <c r="B62" s="45" t="s">
        <v>290</v>
      </c>
      <c r="C62" s="46" t="s">
        <v>291</v>
      </c>
      <c r="D62" s="47" t="s">
        <v>37</v>
      </c>
      <c r="E62" s="48">
        <v>11</v>
      </c>
      <c r="F62" s="49"/>
      <c r="G62" s="50">
        <f>E62*F62</f>
        <v>0</v>
      </c>
      <c r="H62" s="51">
        <v>0</v>
      </c>
      <c r="I62" s="52">
        <f>E62*H62</f>
        <v>0</v>
      </c>
      <c r="J62" s="53"/>
    </row>
    <row r="63" spans="1:10" s="1" customFormat="1" ht="9.6">
      <c r="A63" s="43">
        <f>A62+1</f>
        <v>28</v>
      </c>
      <c r="B63" s="45" t="s">
        <v>292</v>
      </c>
      <c r="C63" s="46" t="s">
        <v>293</v>
      </c>
      <c r="D63" s="47" t="s">
        <v>37</v>
      </c>
      <c r="E63" s="48">
        <v>11</v>
      </c>
      <c r="F63" s="49"/>
      <c r="G63" s="50">
        <f>E63*F63</f>
        <v>0</v>
      </c>
      <c r="H63" s="51">
        <v>0</v>
      </c>
      <c r="I63" s="52">
        <f>E63*H63</f>
        <v>0</v>
      </c>
      <c r="J63" s="53"/>
    </row>
    <row r="64" spans="1:10" s="1" customFormat="1" ht="9.6">
      <c r="A64" s="43">
        <f>A63+1</f>
        <v>29</v>
      </c>
      <c r="B64" s="45" t="s">
        <v>294</v>
      </c>
      <c r="C64" s="46" t="s">
        <v>295</v>
      </c>
      <c r="D64" s="47" t="s">
        <v>183</v>
      </c>
      <c r="E64" s="51">
        <v>32.625999999999998</v>
      </c>
      <c r="F64" s="49"/>
      <c r="G64" s="50">
        <f>E64*F64</f>
        <v>0</v>
      </c>
      <c r="H64" s="51">
        <v>0</v>
      </c>
      <c r="I64" s="52">
        <f>E64*H64</f>
        <v>0</v>
      </c>
      <c r="J64" s="53"/>
    </row>
    <row r="65" spans="1:10" s="28" customFormat="1" ht="10.199999999999999">
      <c r="A65" s="62"/>
      <c r="B65" s="63">
        <v>721</v>
      </c>
      <c r="C65" s="64" t="s">
        <v>296</v>
      </c>
      <c r="D65" s="65"/>
      <c r="E65" s="65"/>
      <c r="F65" s="66"/>
      <c r="G65" s="67">
        <f>SUM(G62:G64)</f>
        <v>0</v>
      </c>
      <c r="H65" s="68"/>
      <c r="I65" s="69">
        <f>SUM(I62:I64)</f>
        <v>0</v>
      </c>
      <c r="J65" s="70"/>
    </row>
    <row r="66" spans="1:10" s="28" customFormat="1" ht="10.199999999999999">
      <c r="A66" s="37"/>
      <c r="B66" s="38" t="s">
        <v>297</v>
      </c>
      <c r="C66" s="39" t="s">
        <v>298</v>
      </c>
      <c r="D66" s="36"/>
      <c r="E66" s="36"/>
      <c r="F66" s="40"/>
      <c r="G66" s="35"/>
      <c r="H66" s="41"/>
      <c r="I66" s="35"/>
      <c r="J66" s="42"/>
    </row>
    <row r="67" spans="1:10" s="1" customFormat="1" ht="19.2">
      <c r="A67" s="43">
        <f>A64+1</f>
        <v>30</v>
      </c>
      <c r="B67" s="45" t="s">
        <v>299</v>
      </c>
      <c r="C67" s="46" t="s">
        <v>300</v>
      </c>
      <c r="D67" s="47" t="s">
        <v>301</v>
      </c>
      <c r="E67" s="48">
        <v>1</v>
      </c>
      <c r="F67" s="49"/>
      <c r="G67" s="50">
        <f>E67*F67</f>
        <v>0</v>
      </c>
      <c r="H67" s="51">
        <v>0</v>
      </c>
      <c r="I67" s="52">
        <f>E67*H67</f>
        <v>0</v>
      </c>
      <c r="J67" s="53"/>
    </row>
    <row r="68" spans="1:10" s="1" customFormat="1" ht="9.6">
      <c r="A68" s="43">
        <f>A67+1</f>
        <v>31</v>
      </c>
      <c r="B68" s="45" t="s">
        <v>302</v>
      </c>
      <c r="C68" s="46" t="s">
        <v>303</v>
      </c>
      <c r="D68" s="47" t="s">
        <v>301</v>
      </c>
      <c r="E68" s="48">
        <v>1</v>
      </c>
      <c r="F68" s="49"/>
      <c r="G68" s="50">
        <f>E68*F68</f>
        <v>0</v>
      </c>
      <c r="H68" s="51">
        <v>0</v>
      </c>
      <c r="I68" s="52">
        <f>E68*H68</f>
        <v>0</v>
      </c>
      <c r="J68" s="53"/>
    </row>
    <row r="69" spans="1:10" s="1" customFormat="1" ht="19.2">
      <c r="A69" s="43">
        <f>A68+1</f>
        <v>32</v>
      </c>
      <c r="B69" s="45" t="s">
        <v>304</v>
      </c>
      <c r="C69" s="46" t="s">
        <v>305</v>
      </c>
      <c r="D69" s="47" t="s">
        <v>306</v>
      </c>
      <c r="E69" s="48">
        <v>1</v>
      </c>
      <c r="F69" s="49"/>
      <c r="G69" s="50">
        <f>E69*F69</f>
        <v>0</v>
      </c>
      <c r="H69" s="51">
        <v>0</v>
      </c>
      <c r="I69" s="52">
        <f>E69*H69</f>
        <v>0</v>
      </c>
      <c r="J69" s="53"/>
    </row>
    <row r="70" spans="1:10" s="1" customFormat="1" ht="19.2">
      <c r="A70" s="43">
        <f>A69+1</f>
        <v>33</v>
      </c>
      <c r="B70" s="45" t="s">
        <v>307</v>
      </c>
      <c r="C70" s="46" t="s">
        <v>308</v>
      </c>
      <c r="D70" s="47" t="s">
        <v>306</v>
      </c>
      <c r="E70" s="48">
        <v>1</v>
      </c>
      <c r="F70" s="49"/>
      <c r="G70" s="50">
        <f>E70*F70</f>
        <v>0</v>
      </c>
      <c r="H70" s="51">
        <v>0</v>
      </c>
      <c r="I70" s="52">
        <f>E70*H70</f>
        <v>0</v>
      </c>
      <c r="J70" s="53"/>
    </row>
    <row r="71" spans="1:10" s="1" customFormat="1" ht="9.6">
      <c r="A71" s="43">
        <f>A70+1</f>
        <v>34</v>
      </c>
      <c r="B71" s="45" t="s">
        <v>309</v>
      </c>
      <c r="C71" s="46" t="s">
        <v>310</v>
      </c>
      <c r="D71" s="47" t="s">
        <v>183</v>
      </c>
      <c r="E71" s="205">
        <v>201.23</v>
      </c>
      <c r="F71" s="49"/>
      <c r="G71" s="50">
        <f>E71*F71</f>
        <v>0</v>
      </c>
      <c r="H71" s="51">
        <v>0</v>
      </c>
      <c r="I71" s="52">
        <f>E71*H71</f>
        <v>0</v>
      </c>
      <c r="J71" s="53"/>
    </row>
    <row r="72" spans="1:10" s="28" customFormat="1" ht="10.199999999999999">
      <c r="A72" s="62"/>
      <c r="B72" s="63">
        <v>724</v>
      </c>
      <c r="C72" s="64" t="s">
        <v>311</v>
      </c>
      <c r="D72" s="65"/>
      <c r="E72" s="65"/>
      <c r="F72" s="66"/>
      <c r="G72" s="67">
        <f>SUM(G67:G71)</f>
        <v>0</v>
      </c>
      <c r="H72" s="68"/>
      <c r="I72" s="69">
        <f>SUM(I67:I71)</f>
        <v>0</v>
      </c>
      <c r="J72" s="70"/>
    </row>
    <row r="73" spans="1:10" s="28" customFormat="1" ht="10.199999999999999">
      <c r="A73" s="37"/>
      <c r="B73" s="38" t="s">
        <v>312</v>
      </c>
      <c r="C73" s="39" t="s">
        <v>313</v>
      </c>
      <c r="D73" s="36"/>
      <c r="E73" s="36"/>
      <c r="F73" s="40"/>
      <c r="G73" s="35"/>
      <c r="H73" s="41"/>
      <c r="I73" s="35"/>
      <c r="J73" s="42"/>
    </row>
    <row r="74" spans="1:10" s="1" customFormat="1" ht="28.8">
      <c r="A74" s="43">
        <f>A71+1</f>
        <v>35</v>
      </c>
      <c r="B74" s="45" t="s">
        <v>314</v>
      </c>
      <c r="C74" s="46" t="s">
        <v>315</v>
      </c>
      <c r="D74" s="47" t="s">
        <v>301</v>
      </c>
      <c r="E74" s="48">
        <v>6</v>
      </c>
      <c r="F74" s="49"/>
      <c r="G74" s="50">
        <f>E74*F74</f>
        <v>0</v>
      </c>
      <c r="H74" s="51">
        <v>0</v>
      </c>
      <c r="I74" s="52">
        <f>E74*H74</f>
        <v>0</v>
      </c>
      <c r="J74" s="53"/>
    </row>
    <row r="75" spans="1:10" s="1" customFormat="1" ht="9.6">
      <c r="A75" s="43">
        <f>A74+1</f>
        <v>36</v>
      </c>
      <c r="B75" s="45" t="s">
        <v>316</v>
      </c>
      <c r="C75" s="46" t="s">
        <v>317</v>
      </c>
      <c r="D75" s="47" t="s">
        <v>183</v>
      </c>
      <c r="E75" s="205">
        <v>68.88</v>
      </c>
      <c r="F75" s="49"/>
      <c r="G75" s="50">
        <f>E75*F75</f>
        <v>0</v>
      </c>
      <c r="H75" s="51">
        <v>0</v>
      </c>
      <c r="I75" s="52">
        <f>E75*H75</f>
        <v>0</v>
      </c>
      <c r="J75" s="53"/>
    </row>
    <row r="76" spans="1:10" s="28" customFormat="1" ht="10.8" thickBot="1">
      <c r="A76" s="55"/>
      <c r="B76" s="57">
        <v>725</v>
      </c>
      <c r="C76" s="58" t="s">
        <v>318</v>
      </c>
      <c r="D76" s="56"/>
      <c r="E76" s="56"/>
      <c r="F76" s="59"/>
      <c r="G76" s="71">
        <f>SUM(G74:G75)</f>
        <v>0</v>
      </c>
      <c r="H76" s="60"/>
      <c r="I76" s="72">
        <f>SUM(I74:I75)</f>
        <v>0</v>
      </c>
      <c r="J76" s="61"/>
    </row>
    <row r="77" spans="1:10" ht="13.8" thickBot="1">
      <c r="A77" s="73"/>
      <c r="B77" s="73"/>
      <c r="C77" s="73"/>
      <c r="D77" s="73"/>
      <c r="E77" s="73"/>
      <c r="F77" s="73"/>
      <c r="G77" s="73"/>
      <c r="H77" s="73"/>
      <c r="I77" s="73"/>
      <c r="J77" s="73"/>
    </row>
    <row r="78" spans="1:10" s="28" customFormat="1" ht="13.8" thickBot="1">
      <c r="A78" s="74"/>
      <c r="B78" s="75"/>
      <c r="C78" s="77" t="s">
        <v>132</v>
      </c>
      <c r="D78" s="76"/>
      <c r="E78" s="76"/>
      <c r="F78" s="76"/>
      <c r="G78" s="76"/>
      <c r="H78" s="76"/>
      <c r="I78" s="78">
        <f>'KRYCÍ LIST #5'!E20</f>
        <v>0</v>
      </c>
      <c r="J78" s="79"/>
    </row>
  </sheetData>
  <mergeCells count="27">
    <mergeCell ref="J56:J58"/>
    <mergeCell ref="I78:J78"/>
    <mergeCell ref="B56:B58"/>
    <mergeCell ref="C56:C58"/>
    <mergeCell ref="D56:D58"/>
    <mergeCell ref="E56:E58"/>
    <mergeCell ref="F56:G57"/>
    <mergeCell ref="H56:I57"/>
    <mergeCell ref="H6:I7"/>
    <mergeCell ref="J6:J8"/>
    <mergeCell ref="B47:B49"/>
    <mergeCell ref="C47:C49"/>
    <mergeCell ref="D47:D49"/>
    <mergeCell ref="E47:E49"/>
    <mergeCell ref="F47:G48"/>
    <mergeCell ref="H47:I48"/>
    <mergeCell ref="J47:J49"/>
    <mergeCell ref="A1:H1"/>
    <mergeCell ref="I1:J1"/>
    <mergeCell ref="A2:H2"/>
    <mergeCell ref="I2:J2"/>
    <mergeCell ref="A4:J4"/>
    <mergeCell ref="B6:B8"/>
    <mergeCell ref="C6:C8"/>
    <mergeCell ref="D6:D8"/>
    <mergeCell ref="E6:E8"/>
    <mergeCell ref="F6:G7"/>
  </mergeCells>
  <printOptions horizontalCentered="1"/>
  <pageMargins left="0.39375000000000004" right="0.39375000000000004" top="0.59027777777777779" bottom="0.59027777777777779" header="0.3" footer="0.3"/>
  <pageSetup paperSize="9" orientation="landscape" horizontalDpi="0" verticalDpi="0" r:id="rId1"/>
  <headerFooter>
    <oddFooter>&amp;CStránka &amp;P z &amp;N</oddFooter>
  </headerFooter>
</worksheet>
</file>

<file path=xl/worksheets/sheet18.xml><?xml version="1.0" encoding="utf-8"?>
<worksheet xmlns="http://schemas.openxmlformats.org/spreadsheetml/2006/main" xmlns:r="http://schemas.openxmlformats.org/officeDocument/2006/relationships">
  <dimension ref="A1:M41"/>
  <sheetViews>
    <sheetView workbookViewId="0">
      <selection activeCell="G24" sqref="G24:M24"/>
    </sheetView>
  </sheetViews>
  <sheetFormatPr defaultRowHeight="13.2"/>
  <cols>
    <col min="1" max="1" width="2.109375" customWidth="1"/>
    <col min="2" max="2" width="4.5546875" customWidth="1"/>
    <col min="3" max="3" width="4.33203125" customWidth="1"/>
    <col min="4" max="4" width="6.6640625" customWidth="1"/>
    <col min="5" max="5" width="6.44140625" customWidth="1"/>
    <col min="6" max="6" width="9.5546875" customWidth="1"/>
    <col min="7" max="7" width="12.33203125" customWidth="1"/>
    <col min="8" max="8" width="6.44140625" customWidth="1"/>
    <col min="9" max="9" width="2.44140625" customWidth="1"/>
    <col min="10" max="10" width="5" customWidth="1"/>
    <col min="11" max="11" width="11.88671875" customWidth="1"/>
    <col min="12" max="12" width="2.33203125" customWidth="1"/>
    <col min="13" max="13" width="13.5546875" customWidth="1"/>
  </cols>
  <sheetData>
    <row r="1" spans="1:13" ht="18.45" customHeight="1">
      <c r="A1" s="97" t="s">
        <v>140</v>
      </c>
      <c r="B1" s="7"/>
      <c r="C1" s="7"/>
      <c r="D1" s="7"/>
      <c r="E1" s="7"/>
      <c r="F1" s="7"/>
      <c r="G1" s="7"/>
      <c r="H1" s="7"/>
      <c r="I1" s="7"/>
      <c r="J1" s="7"/>
      <c r="K1" s="7"/>
      <c r="L1" s="7"/>
      <c r="M1" s="7"/>
    </row>
    <row r="2" spans="1:13" ht="10.050000000000001" customHeight="1" thickBot="1">
      <c r="A2" s="98"/>
      <c r="B2" s="98"/>
      <c r="C2" s="98"/>
      <c r="D2" s="98"/>
      <c r="E2" s="98"/>
      <c r="F2" s="98"/>
      <c r="G2" s="98"/>
      <c r="H2" s="98"/>
      <c r="I2" s="98"/>
      <c r="J2" s="98"/>
      <c r="K2" s="98"/>
      <c r="L2" s="98"/>
      <c r="M2" s="98"/>
    </row>
    <row r="3" spans="1:13" ht="13.05" customHeight="1">
      <c r="A3" s="150" t="s">
        <v>141</v>
      </c>
      <c r="B3" s="16"/>
      <c r="C3" s="16"/>
      <c r="D3" s="100"/>
      <c r="E3" s="101" t="s">
        <v>142</v>
      </c>
      <c r="F3" s="16"/>
      <c r="G3" s="16"/>
      <c r="H3" s="16"/>
      <c r="I3" s="16"/>
      <c r="J3" s="100"/>
      <c r="K3" s="101" t="s">
        <v>143</v>
      </c>
      <c r="L3" s="100"/>
      <c r="M3" s="99" t="s">
        <v>144</v>
      </c>
    </row>
    <row r="4" spans="1:13" ht="13.05" customHeight="1">
      <c r="A4" s="151" t="s">
        <v>145</v>
      </c>
      <c r="B4" s="103"/>
      <c r="C4" s="103"/>
      <c r="D4" s="104"/>
      <c r="E4" s="105" t="s">
        <v>137</v>
      </c>
      <c r="F4" s="103"/>
      <c r="G4" s="103"/>
      <c r="H4" s="103"/>
      <c r="I4" s="103"/>
      <c r="J4" s="104"/>
      <c r="K4" s="106" t="s">
        <v>146</v>
      </c>
      <c r="L4" s="104"/>
      <c r="M4" s="102" t="s">
        <v>147</v>
      </c>
    </row>
    <row r="5" spans="1:13" ht="13.05" customHeight="1">
      <c r="A5" s="152" t="s">
        <v>148</v>
      </c>
      <c r="B5" s="108"/>
      <c r="C5" s="108"/>
      <c r="D5" s="109"/>
      <c r="E5" s="110" t="s">
        <v>149</v>
      </c>
      <c r="F5" s="108"/>
      <c r="G5" s="108"/>
      <c r="H5" s="108"/>
      <c r="I5" s="108"/>
      <c r="J5" s="109"/>
      <c r="K5" s="110" t="s">
        <v>150</v>
      </c>
      <c r="L5" s="109"/>
      <c r="M5" s="107" t="s">
        <v>151</v>
      </c>
    </row>
    <row r="6" spans="1:13" ht="13.05" customHeight="1">
      <c r="A6" s="151" t="s">
        <v>146</v>
      </c>
      <c r="B6" s="103"/>
      <c r="C6" s="103"/>
      <c r="D6" s="104"/>
      <c r="E6" s="105" t="s">
        <v>152</v>
      </c>
      <c r="F6" s="103"/>
      <c r="G6" s="103"/>
      <c r="H6" s="103"/>
      <c r="I6" s="103"/>
      <c r="J6" s="104"/>
      <c r="K6" s="106" t="s">
        <v>146</v>
      </c>
      <c r="L6" s="104"/>
      <c r="M6" s="102" t="s">
        <v>146</v>
      </c>
    </row>
    <row r="7" spans="1:13" s="4" customFormat="1" ht="13.05" customHeight="1">
      <c r="A7" s="153" t="s">
        <v>153</v>
      </c>
      <c r="B7" s="117"/>
      <c r="C7" s="117"/>
      <c r="D7" s="113" t="s">
        <v>157</v>
      </c>
      <c r="E7" s="117"/>
      <c r="F7" s="117"/>
      <c r="G7" s="118"/>
      <c r="H7" s="116" t="s">
        <v>160</v>
      </c>
      <c r="I7" s="117"/>
      <c r="J7" s="117"/>
      <c r="K7" s="117"/>
      <c r="L7" s="117"/>
      <c r="M7" s="119"/>
    </row>
    <row r="8" spans="1:13" s="4" customFormat="1" ht="13.05" customHeight="1">
      <c r="A8" s="153" t="s">
        <v>154</v>
      </c>
      <c r="B8" s="117"/>
      <c r="C8" s="117"/>
      <c r="D8" s="113" t="s">
        <v>158</v>
      </c>
      <c r="E8" s="117"/>
      <c r="F8" s="117"/>
      <c r="G8" s="118"/>
      <c r="H8" s="116" t="s">
        <v>161</v>
      </c>
      <c r="I8" s="117"/>
      <c r="J8" s="117"/>
      <c r="K8" s="117"/>
      <c r="L8" s="117"/>
      <c r="M8" s="120" t="str">
        <f>IF(M7=0,"",E28/M7)</f>
        <v/>
      </c>
    </row>
    <row r="9" spans="1:13" ht="13.05" customHeight="1">
      <c r="A9" s="153" t="s">
        <v>155</v>
      </c>
      <c r="B9" s="111"/>
      <c r="C9" s="111"/>
      <c r="D9" s="113" t="s">
        <v>146</v>
      </c>
      <c r="E9" s="111"/>
      <c r="F9" s="111"/>
      <c r="G9" s="114"/>
      <c r="H9" s="116" t="s">
        <v>162</v>
      </c>
      <c r="I9" s="111"/>
      <c r="J9" s="111"/>
      <c r="K9" s="121" t="s">
        <v>146</v>
      </c>
      <c r="L9" s="111"/>
      <c r="M9" s="122"/>
    </row>
    <row r="10" spans="1:13" s="4" customFormat="1" ht="13.05" customHeight="1">
      <c r="A10" s="152" t="s">
        <v>156</v>
      </c>
      <c r="B10" s="123"/>
      <c r="C10" s="123"/>
      <c r="D10" s="112" t="s">
        <v>159</v>
      </c>
      <c r="E10" s="123"/>
      <c r="F10" s="123"/>
      <c r="G10" s="124"/>
      <c r="H10" s="110" t="s">
        <v>163</v>
      </c>
      <c r="I10" s="123"/>
      <c r="J10" s="112" t="s">
        <v>146</v>
      </c>
      <c r="K10" s="108"/>
      <c r="L10" s="108"/>
      <c r="M10" s="125"/>
    </row>
    <row r="11" spans="1:13" ht="13.05" customHeight="1" thickBot="1">
      <c r="A11" s="154" t="s">
        <v>146</v>
      </c>
      <c r="B11" s="98"/>
      <c r="C11" s="98"/>
      <c r="D11" s="98"/>
      <c r="E11" s="98"/>
      <c r="F11" s="98"/>
      <c r="G11" s="115"/>
      <c r="H11" s="126" t="s">
        <v>146</v>
      </c>
      <c r="I11" s="98"/>
      <c r="J11" s="98"/>
      <c r="K11" s="98"/>
      <c r="L11" s="98"/>
      <c r="M11" s="127"/>
    </row>
    <row r="12" spans="1:13" ht="28.5" customHeight="1" thickBot="1">
      <c r="A12" s="155" t="s">
        <v>164</v>
      </c>
      <c r="B12" s="128"/>
      <c r="C12" s="128"/>
      <c r="D12" s="128"/>
      <c r="E12" s="128"/>
      <c r="F12" s="128"/>
      <c r="G12" s="128"/>
      <c r="H12" s="128"/>
      <c r="I12" s="128"/>
      <c r="J12" s="128"/>
      <c r="K12" s="128"/>
      <c r="L12" s="128"/>
      <c r="M12" s="79"/>
    </row>
    <row r="13" spans="1:13" ht="13.05" customHeight="1">
      <c r="A13" s="156" t="s">
        <v>165</v>
      </c>
      <c r="B13" s="129"/>
      <c r="C13" s="129"/>
      <c r="D13" s="129"/>
      <c r="E13" s="129"/>
      <c r="F13" s="129"/>
      <c r="G13" s="156" t="s">
        <v>166</v>
      </c>
      <c r="H13" s="129"/>
      <c r="I13" s="129"/>
      <c r="J13" s="129"/>
      <c r="K13" s="129"/>
      <c r="L13" s="129"/>
      <c r="M13" s="130"/>
    </row>
    <row r="14" spans="1:13" s="4" customFormat="1" ht="13.05" customHeight="1">
      <c r="A14" s="157"/>
      <c r="B14" s="116" t="s">
        <v>167</v>
      </c>
      <c r="C14" s="117"/>
      <c r="D14" s="118"/>
      <c r="E14" s="132"/>
      <c r="F14" s="117"/>
      <c r="G14" s="160" t="s">
        <v>182</v>
      </c>
      <c r="H14" s="135"/>
      <c r="I14" s="135"/>
      <c r="J14" s="136"/>
      <c r="K14" s="138"/>
      <c r="L14" s="139" t="s">
        <v>183</v>
      </c>
      <c r="M14" s="163">
        <f>E20*K14/100</f>
        <v>0</v>
      </c>
    </row>
    <row r="15" spans="1:13" s="4" customFormat="1" ht="13.05" customHeight="1">
      <c r="A15" s="158"/>
      <c r="B15" s="116" t="s">
        <v>168</v>
      </c>
      <c r="C15" s="117"/>
      <c r="D15" s="118"/>
      <c r="E15" s="132"/>
      <c r="F15" s="117"/>
      <c r="G15" s="160" t="s">
        <v>184</v>
      </c>
      <c r="H15" s="135"/>
      <c r="I15" s="135"/>
      <c r="J15" s="136"/>
      <c r="K15" s="138"/>
      <c r="L15" s="139" t="s">
        <v>183</v>
      </c>
      <c r="M15" s="163">
        <f>E20*K15/100</f>
        <v>0</v>
      </c>
    </row>
    <row r="16" spans="1:13" s="4" customFormat="1" ht="13.05" customHeight="1">
      <c r="A16" s="159" t="s">
        <v>169</v>
      </c>
      <c r="B16" s="134" t="s">
        <v>170</v>
      </c>
      <c r="C16" s="117"/>
      <c r="D16" s="118"/>
      <c r="E16" s="132">
        <v>0</v>
      </c>
      <c r="F16" s="117"/>
      <c r="G16" s="160" t="s">
        <v>185</v>
      </c>
      <c r="H16" s="135"/>
      <c r="I16" s="135"/>
      <c r="J16" s="136"/>
      <c r="K16" s="138"/>
      <c r="L16" s="139" t="s">
        <v>183</v>
      </c>
      <c r="M16" s="163">
        <f>E20*K16/100</f>
        <v>0</v>
      </c>
    </row>
    <row r="17" spans="1:13" s="4" customFormat="1" ht="13.05" customHeight="1">
      <c r="A17" s="159" t="s">
        <v>171</v>
      </c>
      <c r="B17" s="134" t="s">
        <v>172</v>
      </c>
      <c r="C17" s="117"/>
      <c r="D17" s="118"/>
      <c r="E17" s="132">
        <v>0</v>
      </c>
      <c r="F17" s="117"/>
      <c r="G17" s="160" t="s">
        <v>186</v>
      </c>
      <c r="H17" s="135"/>
      <c r="I17" s="135"/>
      <c r="J17" s="136"/>
      <c r="K17" s="138"/>
      <c r="L17" s="139" t="s">
        <v>183</v>
      </c>
      <c r="M17" s="163">
        <f>E20*K17/100</f>
        <v>0</v>
      </c>
    </row>
    <row r="18" spans="1:13" s="4" customFormat="1" ht="13.05" customHeight="1">
      <c r="A18" s="159" t="s">
        <v>173</v>
      </c>
      <c r="B18" s="134" t="s">
        <v>174</v>
      </c>
      <c r="C18" s="117"/>
      <c r="D18" s="118"/>
      <c r="E18" s="132">
        <v>0</v>
      </c>
      <c r="F18" s="117"/>
      <c r="G18" s="160" t="s">
        <v>187</v>
      </c>
      <c r="H18" s="135"/>
      <c r="I18" s="135"/>
      <c r="J18" s="136"/>
      <c r="K18" s="138"/>
      <c r="L18" s="139" t="s">
        <v>183</v>
      </c>
      <c r="M18" s="163">
        <f>E20*K18/100</f>
        <v>0</v>
      </c>
    </row>
    <row r="19" spans="1:13" s="4" customFormat="1" ht="13.05" customHeight="1">
      <c r="A19" s="159" t="s">
        <v>175</v>
      </c>
      <c r="B19" s="134" t="s">
        <v>176</v>
      </c>
      <c r="C19" s="117"/>
      <c r="D19" s="118"/>
      <c r="E19" s="132">
        <f>'REKAPITULACE #6'!C10</f>
        <v>0</v>
      </c>
      <c r="F19" s="117"/>
      <c r="G19" s="160" t="s">
        <v>188</v>
      </c>
      <c r="H19" s="135"/>
      <c r="I19" s="135"/>
      <c r="J19" s="136"/>
      <c r="K19" s="138"/>
      <c r="L19" s="139" t="s">
        <v>183</v>
      </c>
      <c r="M19" s="163">
        <f>E20*K19/100</f>
        <v>0</v>
      </c>
    </row>
    <row r="20" spans="1:13" s="4" customFormat="1" ht="13.05" customHeight="1">
      <c r="A20" s="160" t="s">
        <v>177</v>
      </c>
      <c r="B20" s="135"/>
      <c r="C20" s="135"/>
      <c r="D20" s="136"/>
      <c r="E20" s="132">
        <f>SUM(E16:E19)</f>
        <v>0</v>
      </c>
      <c r="F20" s="117"/>
      <c r="G20" s="160" t="s">
        <v>189</v>
      </c>
      <c r="H20" s="135"/>
      <c r="I20" s="135"/>
      <c r="J20" s="136"/>
      <c r="K20" s="138"/>
      <c r="L20" s="139" t="s">
        <v>183</v>
      </c>
      <c r="M20" s="163">
        <f>E20*K20/100</f>
        <v>0</v>
      </c>
    </row>
    <row r="21" spans="1:13" s="4" customFormat="1" ht="13.05" customHeight="1">
      <c r="A21" s="160" t="s">
        <v>178</v>
      </c>
      <c r="B21" s="135"/>
      <c r="C21" s="135"/>
      <c r="D21" s="136"/>
      <c r="E21" s="132">
        <v>0</v>
      </c>
      <c r="F21" s="117"/>
      <c r="G21" s="160" t="s">
        <v>190</v>
      </c>
      <c r="H21" s="135"/>
      <c r="I21" s="135"/>
      <c r="J21" s="136"/>
      <c r="K21" s="138"/>
      <c r="L21" s="139" t="s">
        <v>183</v>
      </c>
      <c r="M21" s="163">
        <f>E20*K21/100</f>
        <v>0</v>
      </c>
    </row>
    <row r="22" spans="1:13" s="4" customFormat="1" ht="13.05" customHeight="1">
      <c r="A22" s="160" t="s">
        <v>179</v>
      </c>
      <c r="B22" s="135"/>
      <c r="C22" s="135"/>
      <c r="D22" s="136"/>
      <c r="E22" s="132">
        <v>0</v>
      </c>
      <c r="F22" s="117"/>
      <c r="G22" s="160" t="s">
        <v>191</v>
      </c>
      <c r="H22" s="135"/>
      <c r="I22" s="135"/>
      <c r="J22" s="136"/>
      <c r="K22" s="138"/>
      <c r="L22" s="139" t="s">
        <v>183</v>
      </c>
      <c r="M22" s="163">
        <f>E20*K22/100</f>
        <v>0</v>
      </c>
    </row>
    <row r="23" spans="1:13" s="4" customFormat="1" ht="13.05" customHeight="1" thickBot="1">
      <c r="A23" s="160" t="s">
        <v>180</v>
      </c>
      <c r="B23" s="135"/>
      <c r="C23" s="135"/>
      <c r="D23" s="136"/>
      <c r="E23" s="132">
        <v>0</v>
      </c>
      <c r="F23" s="117"/>
      <c r="G23" s="161" t="s">
        <v>192</v>
      </c>
      <c r="H23" s="137"/>
      <c r="I23" s="137"/>
      <c r="J23" s="140"/>
      <c r="K23" s="141"/>
      <c r="L23" s="142" t="s">
        <v>183</v>
      </c>
      <c r="M23" s="164">
        <f>E20*K23/100</f>
        <v>0</v>
      </c>
    </row>
    <row r="24" spans="1:13" s="4" customFormat="1" ht="13.05" customHeight="1">
      <c r="A24" s="160" t="s">
        <v>181</v>
      </c>
      <c r="B24" s="135"/>
      <c r="C24" s="135"/>
      <c r="D24" s="135"/>
      <c r="E24" s="132">
        <f>SUM(E20:E23)</f>
        <v>0</v>
      </c>
      <c r="F24" s="117"/>
      <c r="G24" s="156" t="s">
        <v>193</v>
      </c>
      <c r="H24" s="129"/>
      <c r="I24" s="129"/>
      <c r="J24" s="129"/>
      <c r="K24" s="129"/>
      <c r="L24" s="129"/>
      <c r="M24" s="165"/>
    </row>
    <row r="25" spans="1:13" s="4" customFormat="1" ht="13.05" customHeight="1">
      <c r="A25" s="160" t="s">
        <v>195</v>
      </c>
      <c r="B25" s="135"/>
      <c r="C25" s="135"/>
      <c r="D25" s="136"/>
      <c r="E25" s="132">
        <f>SUM(M14:M23)</f>
        <v>0</v>
      </c>
      <c r="F25" s="111"/>
      <c r="G25" s="160"/>
      <c r="H25" s="135"/>
      <c r="I25" s="135"/>
      <c r="J25" s="136"/>
      <c r="K25" s="138"/>
      <c r="L25" s="139" t="s">
        <v>183</v>
      </c>
      <c r="M25" s="163">
        <f>E20*K25/100</f>
        <v>0</v>
      </c>
    </row>
    <row r="26" spans="1:13" s="4" customFormat="1" ht="13.05" customHeight="1" thickBot="1">
      <c r="A26" s="160" t="s">
        <v>196</v>
      </c>
      <c r="B26" s="135"/>
      <c r="C26" s="135"/>
      <c r="D26" s="136"/>
      <c r="E26" s="132">
        <f>SUM(M25:M26)</f>
        <v>0</v>
      </c>
      <c r="F26" s="111"/>
      <c r="G26" s="161"/>
      <c r="H26" s="137"/>
      <c r="I26" s="137"/>
      <c r="J26" s="140"/>
      <c r="K26" s="141"/>
      <c r="L26" s="142" t="s">
        <v>183</v>
      </c>
      <c r="M26" s="164">
        <f>E20*K26/100</f>
        <v>0</v>
      </c>
    </row>
    <row r="27" spans="1:13" s="4" customFormat="1" ht="13.05" customHeight="1" thickBot="1">
      <c r="A27" s="161" t="s">
        <v>197</v>
      </c>
      <c r="B27" s="137"/>
      <c r="C27" s="137"/>
      <c r="D27" s="140"/>
      <c r="E27" s="143">
        <f>SUM(M28:M28)</f>
        <v>0</v>
      </c>
      <c r="F27" s="108"/>
      <c r="G27" s="156" t="s">
        <v>194</v>
      </c>
      <c r="H27" s="144"/>
      <c r="I27" s="144"/>
      <c r="J27" s="144"/>
      <c r="K27" s="144"/>
      <c r="L27" s="144"/>
      <c r="M27" s="166"/>
    </row>
    <row r="28" spans="1:13" s="4" customFormat="1" ht="13.05" customHeight="1" thickBot="1">
      <c r="A28" s="162" t="s">
        <v>198</v>
      </c>
      <c r="B28" s="145"/>
      <c r="C28" s="145"/>
      <c r="D28" s="146"/>
      <c r="E28" s="147">
        <f>SUM(E24:E27)</f>
        <v>0</v>
      </c>
      <c r="F28" s="16"/>
      <c r="G28" s="161"/>
      <c r="H28" s="137"/>
      <c r="I28" s="137"/>
      <c r="J28" s="140"/>
      <c r="K28" s="141"/>
      <c r="L28" s="142" t="s">
        <v>183</v>
      </c>
      <c r="M28" s="164">
        <f>E20*K28/100</f>
        <v>0</v>
      </c>
    </row>
    <row r="29" spans="1:13" s="5" customFormat="1" ht="13.05" customHeight="1">
      <c r="A29" s="167" t="s">
        <v>199</v>
      </c>
      <c r="B29" s="168"/>
      <c r="C29" s="168"/>
      <c r="D29" s="169"/>
      <c r="E29" s="170" t="s">
        <v>200</v>
      </c>
      <c r="F29" s="168"/>
      <c r="G29" s="169"/>
      <c r="H29" s="170" t="s">
        <v>201</v>
      </c>
      <c r="I29" s="168"/>
      <c r="J29" s="168"/>
      <c r="K29" s="168"/>
      <c r="L29" s="168"/>
      <c r="M29" s="171"/>
    </row>
    <row r="30" spans="1:13" s="4" customFormat="1" ht="13.05" customHeight="1">
      <c r="A30" s="172" t="s">
        <v>146</v>
      </c>
      <c r="B30" s="108"/>
      <c r="C30" s="108"/>
      <c r="D30" s="109"/>
      <c r="E30" s="173" t="s">
        <v>202</v>
      </c>
      <c r="F30" s="137"/>
      <c r="G30" s="109"/>
      <c r="H30" s="173" t="s">
        <v>202</v>
      </c>
      <c r="I30" s="137"/>
      <c r="J30" s="108"/>
      <c r="K30" s="108"/>
      <c r="L30" s="108"/>
      <c r="M30" s="176"/>
    </row>
    <row r="31" spans="1:13" s="4" customFormat="1" ht="13.05" customHeight="1">
      <c r="A31" s="177" t="s">
        <v>203</v>
      </c>
      <c r="B31" s="7"/>
      <c r="C31" s="175"/>
      <c r="D31" s="178"/>
      <c r="E31" s="173" t="s">
        <v>203</v>
      </c>
      <c r="F31" s="175"/>
      <c r="G31" s="178"/>
      <c r="H31" s="173" t="s">
        <v>203</v>
      </c>
      <c r="I31" s="175"/>
      <c r="J31" s="7"/>
      <c r="K31" s="7"/>
      <c r="L31" s="7"/>
      <c r="M31" s="179"/>
    </row>
    <row r="32" spans="1:13" s="4" customFormat="1" ht="13.05" customHeight="1">
      <c r="A32" s="177"/>
      <c r="B32" s="7"/>
      <c r="C32" s="7"/>
      <c r="D32" s="178"/>
      <c r="E32" s="182" t="s">
        <v>204</v>
      </c>
      <c r="F32" s="7"/>
      <c r="G32" s="178"/>
      <c r="H32" s="182" t="s">
        <v>204</v>
      </c>
      <c r="I32" s="7"/>
      <c r="J32" s="7"/>
      <c r="K32" s="7"/>
      <c r="L32" s="7"/>
      <c r="M32" s="179"/>
    </row>
    <row r="33" spans="1:13">
      <c r="A33" s="180"/>
      <c r="B33" s="131"/>
      <c r="C33" s="131"/>
      <c r="D33" s="181"/>
      <c r="E33" s="183"/>
      <c r="F33" s="131"/>
      <c r="G33" s="181"/>
      <c r="H33" s="183"/>
      <c r="I33" s="131"/>
      <c r="J33" s="131"/>
      <c r="K33" s="131"/>
      <c r="L33" s="131"/>
      <c r="M33" s="184"/>
    </row>
    <row r="34" spans="1:13" s="4" customFormat="1" ht="56.25" customHeight="1" thickBot="1">
      <c r="A34" s="180"/>
      <c r="B34" s="131"/>
      <c r="C34" s="131"/>
      <c r="D34" s="181"/>
      <c r="E34" s="183"/>
      <c r="F34" s="131"/>
      <c r="G34" s="181"/>
      <c r="H34" s="183"/>
      <c r="I34" s="131"/>
      <c r="J34" s="131"/>
      <c r="K34" s="131"/>
      <c r="L34" s="131"/>
      <c r="M34" s="184"/>
    </row>
    <row r="35" spans="1:13" s="4" customFormat="1" ht="13.05" customHeight="1">
      <c r="A35" s="186" t="s">
        <v>205</v>
      </c>
      <c r="B35" s="187"/>
      <c r="C35" s="187"/>
      <c r="D35" s="188"/>
      <c r="E35" s="191">
        <v>21</v>
      </c>
      <c r="F35" s="129"/>
      <c r="G35" s="189" t="s">
        <v>206</v>
      </c>
      <c r="H35" s="198">
        <f>E28-H37</f>
        <v>0</v>
      </c>
      <c r="I35" s="129"/>
      <c r="J35" s="129"/>
      <c r="K35" s="129"/>
      <c r="L35" s="129"/>
      <c r="M35" s="190" t="s">
        <v>207</v>
      </c>
    </row>
    <row r="36" spans="1:13" s="4" customFormat="1" ht="13.05" customHeight="1">
      <c r="A36" s="160" t="s">
        <v>208</v>
      </c>
      <c r="B36" s="193"/>
      <c r="C36" s="193"/>
      <c r="D36" s="194"/>
      <c r="E36" s="196">
        <v>21</v>
      </c>
      <c r="F36" s="111"/>
      <c r="G36" s="133" t="s">
        <v>206</v>
      </c>
      <c r="H36" s="132">
        <f>H35*E36/100</f>
        <v>0</v>
      </c>
      <c r="I36" s="111"/>
      <c r="J36" s="111"/>
      <c r="K36" s="111"/>
      <c r="L36" s="111"/>
      <c r="M36" s="195" t="s">
        <v>207</v>
      </c>
    </row>
    <row r="37" spans="1:13" s="4" customFormat="1" ht="13.05" customHeight="1">
      <c r="A37" s="160" t="s">
        <v>205</v>
      </c>
      <c r="B37" s="193"/>
      <c r="C37" s="193"/>
      <c r="D37" s="194"/>
      <c r="E37" s="196">
        <v>15</v>
      </c>
      <c r="F37" s="111"/>
      <c r="G37" s="133" t="s">
        <v>206</v>
      </c>
      <c r="H37" s="132">
        <v>0</v>
      </c>
      <c r="I37" s="197"/>
      <c r="J37" s="197"/>
      <c r="K37" s="197"/>
      <c r="L37" s="197"/>
      <c r="M37" s="195" t="s">
        <v>207</v>
      </c>
    </row>
    <row r="38" spans="1:13" s="4" customFormat="1" ht="13.05" customHeight="1">
      <c r="A38" s="160" t="s">
        <v>208</v>
      </c>
      <c r="B38" s="193"/>
      <c r="C38" s="193"/>
      <c r="D38" s="194"/>
      <c r="E38" s="196">
        <v>15</v>
      </c>
      <c r="F38" s="111"/>
      <c r="G38" s="133" t="s">
        <v>206</v>
      </c>
      <c r="H38" s="132">
        <f>H37*E38/100</f>
        <v>0</v>
      </c>
      <c r="I38" s="111"/>
      <c r="J38" s="111"/>
      <c r="K38" s="111"/>
      <c r="L38" s="111"/>
      <c r="M38" s="195" t="s">
        <v>207</v>
      </c>
    </row>
    <row r="39" spans="1:13" s="202" customFormat="1" ht="19.5" customHeight="1" thickBot="1">
      <c r="A39" s="200" t="s">
        <v>209</v>
      </c>
      <c r="B39" s="201"/>
      <c r="C39" s="201"/>
      <c r="D39" s="201"/>
      <c r="E39" s="201"/>
      <c r="F39" s="201"/>
      <c r="G39" s="201"/>
      <c r="H39" s="203">
        <f>SUM(H35:H38)</f>
        <v>0</v>
      </c>
      <c r="I39" s="199"/>
      <c r="J39" s="199"/>
      <c r="K39" s="199"/>
      <c r="L39" s="199"/>
      <c r="M39" s="204" t="s">
        <v>207</v>
      </c>
    </row>
    <row r="40" spans="1:13" s="4" customFormat="1" ht="13.05" customHeight="1"/>
    <row r="41" spans="1:13" s="4" customFormat="1" ht="13.05" customHeight="1">
      <c r="A41" s="175" t="s">
        <v>210</v>
      </c>
      <c r="B41" s="7"/>
      <c r="C41" s="7"/>
      <c r="D41" s="7"/>
      <c r="E41" s="7"/>
      <c r="F41" s="7"/>
      <c r="G41" s="7"/>
      <c r="H41" s="7"/>
      <c r="I41" s="7"/>
      <c r="J41" s="7"/>
      <c r="K41" s="7"/>
      <c r="L41" s="7"/>
      <c r="M41" s="7"/>
    </row>
  </sheetData>
  <mergeCells count="110">
    <mergeCell ref="A39:G39"/>
    <mergeCell ref="H39:L39"/>
    <mergeCell ref="A41:M41"/>
    <mergeCell ref="A37:D37"/>
    <mergeCell ref="E37:F37"/>
    <mergeCell ref="H37:L37"/>
    <mergeCell ref="A38:D38"/>
    <mergeCell ref="E38:F38"/>
    <mergeCell ref="H38:L38"/>
    <mergeCell ref="A35:D35"/>
    <mergeCell ref="E35:F35"/>
    <mergeCell ref="H35:L35"/>
    <mergeCell ref="A36:D36"/>
    <mergeCell ref="E36:F36"/>
    <mergeCell ref="H36:L36"/>
    <mergeCell ref="A31:B31"/>
    <mergeCell ref="C31:D31"/>
    <mergeCell ref="F31:G31"/>
    <mergeCell ref="I31:M31"/>
    <mergeCell ref="A32:D32"/>
    <mergeCell ref="A33:D34"/>
    <mergeCell ref="E32:G32"/>
    <mergeCell ref="E33:G34"/>
    <mergeCell ref="H32:M32"/>
    <mergeCell ref="H33:M34"/>
    <mergeCell ref="A29:D29"/>
    <mergeCell ref="E29:G29"/>
    <mergeCell ref="H29:M29"/>
    <mergeCell ref="A30:D30"/>
    <mergeCell ref="F30:G30"/>
    <mergeCell ref="I30:M30"/>
    <mergeCell ref="G28:J28"/>
    <mergeCell ref="A25:D25"/>
    <mergeCell ref="E25:F25"/>
    <mergeCell ref="A26:D26"/>
    <mergeCell ref="E26:F26"/>
    <mergeCell ref="A27:D27"/>
    <mergeCell ref="E27:F27"/>
    <mergeCell ref="A28:D28"/>
    <mergeCell ref="E28:F28"/>
    <mergeCell ref="G22:J22"/>
    <mergeCell ref="G23:J23"/>
    <mergeCell ref="G24:M24"/>
    <mergeCell ref="G25:J25"/>
    <mergeCell ref="G26:J26"/>
    <mergeCell ref="G27:M27"/>
    <mergeCell ref="G16:J16"/>
    <mergeCell ref="G17:J17"/>
    <mergeCell ref="G18:J18"/>
    <mergeCell ref="G19:J19"/>
    <mergeCell ref="G20:J20"/>
    <mergeCell ref="G21:J21"/>
    <mergeCell ref="A22:D22"/>
    <mergeCell ref="E22:F22"/>
    <mergeCell ref="A23:D23"/>
    <mergeCell ref="E23:F23"/>
    <mergeCell ref="A24:D24"/>
    <mergeCell ref="E24:F24"/>
    <mergeCell ref="B19:D19"/>
    <mergeCell ref="E19:F19"/>
    <mergeCell ref="A20:D20"/>
    <mergeCell ref="E20:F20"/>
    <mergeCell ref="A21:D21"/>
    <mergeCell ref="E21:F21"/>
    <mergeCell ref="B16:D16"/>
    <mergeCell ref="E16:F16"/>
    <mergeCell ref="B17:D17"/>
    <mergeCell ref="E17:F17"/>
    <mergeCell ref="B18:D18"/>
    <mergeCell ref="E18:F18"/>
    <mergeCell ref="A12:M12"/>
    <mergeCell ref="A13:F13"/>
    <mergeCell ref="G13:M13"/>
    <mergeCell ref="A14:A15"/>
    <mergeCell ref="B14:D14"/>
    <mergeCell ref="E14:F14"/>
    <mergeCell ref="B15:D15"/>
    <mergeCell ref="E15:F15"/>
    <mergeCell ref="G14:J14"/>
    <mergeCell ref="G15:J15"/>
    <mergeCell ref="A11:G11"/>
    <mergeCell ref="H7:L7"/>
    <mergeCell ref="H8:L8"/>
    <mergeCell ref="H9:J9"/>
    <mergeCell ref="H10:I10"/>
    <mergeCell ref="K9:M9"/>
    <mergeCell ref="J10:M10"/>
    <mergeCell ref="H11:M11"/>
    <mergeCell ref="A7:C7"/>
    <mergeCell ref="A8:C8"/>
    <mergeCell ref="A9:C9"/>
    <mergeCell ref="A10:C10"/>
    <mergeCell ref="D7:G7"/>
    <mergeCell ref="D8:G8"/>
    <mergeCell ref="D9:G9"/>
    <mergeCell ref="D10:G10"/>
    <mergeCell ref="A5:D5"/>
    <mergeCell ref="E5:J5"/>
    <mergeCell ref="K5:L5"/>
    <mergeCell ref="A6:D6"/>
    <mergeCell ref="E6:J6"/>
    <mergeCell ref="K6:L6"/>
    <mergeCell ref="A1:M1"/>
    <mergeCell ref="A2:M2"/>
    <mergeCell ref="A3:D3"/>
    <mergeCell ref="E3:J3"/>
    <mergeCell ref="K3:L3"/>
    <mergeCell ref="A4:D4"/>
    <mergeCell ref="E4:J4"/>
    <mergeCell ref="K4:L4"/>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19.xml><?xml version="1.0" encoding="utf-8"?>
<worksheet xmlns="http://schemas.openxmlformats.org/spreadsheetml/2006/main" xmlns:r="http://schemas.openxmlformats.org/officeDocument/2006/relationships">
  <dimension ref="A1:C12"/>
  <sheetViews>
    <sheetView workbookViewId="0">
      <selection activeCell="C6" sqref="C6"/>
    </sheetView>
  </sheetViews>
  <sheetFormatPr defaultRowHeight="13.2"/>
  <cols>
    <col min="1" max="1" width="3.88671875" customWidth="1"/>
    <col min="2" max="2" width="45.21875" customWidth="1"/>
    <col min="3" max="3" width="20.44140625" customWidth="1"/>
  </cols>
  <sheetData>
    <row r="1" spans="1:3" s="2" customFormat="1" ht="9.6">
      <c r="A1" s="3" t="s">
        <v>0</v>
      </c>
      <c r="B1" s="3"/>
      <c r="C1" s="2" t="s">
        <v>1</v>
      </c>
    </row>
    <row r="2" spans="1:3" s="2" customFormat="1" ht="9.6">
      <c r="A2" s="3" t="s">
        <v>2</v>
      </c>
      <c r="B2" s="3"/>
      <c r="C2" s="2" t="s">
        <v>3</v>
      </c>
    </row>
    <row r="3" spans="1:3" s="1" customFormat="1" ht="9.6"/>
    <row r="4" spans="1:3" s="5" customFormat="1">
      <c r="A4" s="6" t="s">
        <v>133</v>
      </c>
      <c r="B4" s="7"/>
      <c r="C4" s="7"/>
    </row>
    <row r="5" spans="1:3" s="1" customFormat="1" ht="10.199999999999999" thickBot="1"/>
    <row r="6" spans="1:3" s="1" customFormat="1" ht="9.75" customHeight="1">
      <c r="A6" s="80" t="s">
        <v>134</v>
      </c>
      <c r="B6" s="82" t="s">
        <v>135</v>
      </c>
      <c r="C6" s="84" t="s">
        <v>17</v>
      </c>
    </row>
    <row r="7" spans="1:3" s="1" customFormat="1" ht="9.75" customHeight="1" thickBot="1">
      <c r="A7" s="81"/>
      <c r="B7" s="83"/>
      <c r="C7" s="85" t="s">
        <v>136</v>
      </c>
    </row>
    <row r="8" spans="1:3" s="27" customFormat="1" ht="10.199999999999999">
      <c r="A8" s="86"/>
      <c r="B8" s="88" t="s">
        <v>27</v>
      </c>
      <c r="C8" s="87"/>
    </row>
    <row r="9" spans="1:3" s="27" customFormat="1" ht="10.199999999999999">
      <c r="A9" s="89" t="s">
        <v>130</v>
      </c>
      <c r="B9" s="39" t="s">
        <v>137</v>
      </c>
      <c r="C9" s="90">
        <f>'ROZPOČET #6'!G118</f>
        <v>0</v>
      </c>
    </row>
    <row r="10" spans="1:3" s="27" customFormat="1" ht="10.8" thickBot="1">
      <c r="A10" s="91"/>
      <c r="B10" s="92" t="s">
        <v>138</v>
      </c>
      <c r="C10" s="93">
        <f>SUM(C9:C9)</f>
        <v>0</v>
      </c>
    </row>
    <row r="11" spans="1:3" s="1" customFormat="1" ht="10.199999999999999" thickBot="1"/>
    <row r="12" spans="1:3" s="27" customFormat="1" ht="10.8" thickBot="1">
      <c r="A12" s="94"/>
      <c r="B12" s="95" t="s">
        <v>139</v>
      </c>
      <c r="C12" s="96">
        <f>C10</f>
        <v>0</v>
      </c>
    </row>
  </sheetData>
  <mergeCells count="5">
    <mergeCell ref="A1:B1"/>
    <mergeCell ref="A2:B2"/>
    <mergeCell ref="A4:C4"/>
    <mergeCell ref="A6:A7"/>
    <mergeCell ref="B6:B7"/>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dimension ref="A1:E17"/>
  <sheetViews>
    <sheetView workbookViewId="0">
      <selection activeCell="E17" sqref="E17"/>
    </sheetView>
  </sheetViews>
  <sheetFormatPr defaultRowHeight="13.2"/>
  <cols>
    <col min="1" max="1" width="17.109375" customWidth="1"/>
    <col min="2" max="2" width="33.6640625" customWidth="1"/>
    <col min="3" max="3" width="8.109375" customWidth="1"/>
    <col min="4" max="4" width="13.33203125" customWidth="1"/>
    <col min="5" max="5" width="13.44140625" customWidth="1"/>
  </cols>
  <sheetData>
    <row r="1" spans="1:5" s="4" customFormat="1" ht="28.5" customHeight="1" thickBot="1">
      <c r="A1" s="219" t="s">
        <v>1219</v>
      </c>
      <c r="B1" s="98"/>
      <c r="C1" s="98"/>
      <c r="D1" s="98"/>
      <c r="E1" s="98"/>
    </row>
    <row r="2" spans="1:5" s="4" customFormat="1" ht="13.05" customHeight="1">
      <c r="A2" s="220" t="s">
        <v>1220</v>
      </c>
      <c r="B2" s="149" t="s">
        <v>1221</v>
      </c>
      <c r="C2" s="16"/>
      <c r="D2" s="100"/>
      <c r="E2" s="221" t="s">
        <v>1222</v>
      </c>
    </row>
    <row r="3" spans="1:5" s="4" customFormat="1" ht="13.05" customHeight="1">
      <c r="A3" s="222" t="s">
        <v>146</v>
      </c>
      <c r="B3" s="223" t="s">
        <v>152</v>
      </c>
      <c r="C3" s="7"/>
      <c r="D3" s="178"/>
      <c r="E3" s="224" t="s">
        <v>1223</v>
      </c>
    </row>
    <row r="4" spans="1:5" s="4" customFormat="1" ht="13.05" customHeight="1">
      <c r="A4" s="225" t="s">
        <v>1224</v>
      </c>
      <c r="B4" s="227" t="s">
        <v>1225</v>
      </c>
      <c r="C4" s="108"/>
      <c r="D4" s="108"/>
      <c r="E4" s="125"/>
    </row>
    <row r="5" spans="1:5" s="4" customFormat="1" ht="13.05" customHeight="1">
      <c r="A5" s="225" t="s">
        <v>153</v>
      </c>
      <c r="B5" s="227" t="s">
        <v>157</v>
      </c>
      <c r="C5" s="108"/>
      <c r="D5" s="108"/>
      <c r="E5" s="125"/>
    </row>
    <row r="6" spans="1:5" s="4" customFormat="1" ht="13.05" customHeight="1">
      <c r="A6" s="225" t="s">
        <v>154</v>
      </c>
      <c r="B6" s="227" t="s">
        <v>158</v>
      </c>
      <c r="C6" s="108"/>
      <c r="D6" s="108"/>
      <c r="E6" s="125"/>
    </row>
    <row r="7" spans="1:5" s="4" customFormat="1" ht="13.05" customHeight="1">
      <c r="A7" s="225" t="s">
        <v>156</v>
      </c>
      <c r="B7" s="227" t="s">
        <v>159</v>
      </c>
      <c r="C7" s="108"/>
      <c r="D7" s="108"/>
      <c r="E7" s="125"/>
    </row>
    <row r="8" spans="1:5" s="4" customFormat="1" ht="13.05" customHeight="1" thickBot="1">
      <c r="A8" s="225" t="s">
        <v>163</v>
      </c>
      <c r="B8" s="227" t="s">
        <v>146</v>
      </c>
      <c r="C8" s="108"/>
      <c r="D8" s="108"/>
      <c r="E8" s="125"/>
    </row>
    <row r="9" spans="1:5" s="4" customFormat="1" ht="28.5" customHeight="1" thickBot="1">
      <c r="A9" s="228" t="s">
        <v>1226</v>
      </c>
      <c r="B9" s="16"/>
      <c r="C9" s="16"/>
      <c r="D9" s="16"/>
      <c r="E9" s="229"/>
    </row>
    <row r="10" spans="1:5" s="4" customFormat="1" ht="28.5" customHeight="1">
      <c r="A10" s="230" t="s">
        <v>1227</v>
      </c>
      <c r="B10" s="231" t="s">
        <v>1228</v>
      </c>
      <c r="C10" s="232" t="s">
        <v>1229</v>
      </c>
      <c r="D10" s="233" t="s">
        <v>1230</v>
      </c>
      <c r="E10" s="234" t="s">
        <v>1231</v>
      </c>
    </row>
    <row r="11" spans="1:5" s="4" customFormat="1">
      <c r="A11" s="235" t="s">
        <v>1214</v>
      </c>
      <c r="B11" s="236" t="s">
        <v>1215</v>
      </c>
      <c r="C11" s="237"/>
      <c r="D11" s="238">
        <f>'KRYCÍ LIST #1'!E28</f>
        <v>0</v>
      </c>
      <c r="E11" s="239">
        <f>'KRYCÍ LIST #1'!H39</f>
        <v>0</v>
      </c>
    </row>
    <row r="12" spans="1:5" s="4" customFormat="1">
      <c r="A12" s="235" t="s">
        <v>599</v>
      </c>
      <c r="B12" s="236" t="s">
        <v>600</v>
      </c>
      <c r="C12" s="237"/>
      <c r="D12" s="238">
        <f>'KRYCÍ LIST #2'!E28</f>
        <v>0</v>
      </c>
      <c r="E12" s="239">
        <f>'KRYCÍ LIST #2'!H39</f>
        <v>0</v>
      </c>
    </row>
    <row r="13" spans="1:5" s="4" customFormat="1">
      <c r="A13" s="235" t="s">
        <v>464</v>
      </c>
      <c r="B13" s="236" t="s">
        <v>465</v>
      </c>
      <c r="C13" s="237"/>
      <c r="D13" s="238">
        <f>'KRYCÍ LIST #3'!E28</f>
        <v>0</v>
      </c>
      <c r="E13" s="239">
        <f>'KRYCÍ LIST #3'!H39</f>
        <v>0</v>
      </c>
    </row>
    <row r="14" spans="1:5" s="4" customFormat="1">
      <c r="A14" s="235" t="s">
        <v>396</v>
      </c>
      <c r="B14" s="236" t="s">
        <v>397</v>
      </c>
      <c r="C14" s="237"/>
      <c r="D14" s="238">
        <f>'KRYCÍ LIST #4'!E28</f>
        <v>0</v>
      </c>
      <c r="E14" s="239">
        <f>'KRYCÍ LIST #4'!H39</f>
        <v>0</v>
      </c>
    </row>
    <row r="15" spans="1:5" s="4" customFormat="1">
      <c r="A15" s="235" t="s">
        <v>329</v>
      </c>
      <c r="B15" s="236" t="s">
        <v>330</v>
      </c>
      <c r="C15" s="237"/>
      <c r="D15" s="238">
        <f>'KRYCÍ LIST #5'!E28</f>
        <v>0</v>
      </c>
      <c r="E15" s="239">
        <f>'KRYCÍ LIST #5'!H39</f>
        <v>0</v>
      </c>
    </row>
    <row r="16" spans="1:5" s="4" customFormat="1" ht="13.8" thickBot="1">
      <c r="A16" s="235" t="s">
        <v>145</v>
      </c>
      <c r="B16" s="236" t="s">
        <v>137</v>
      </c>
      <c r="C16" s="237"/>
      <c r="D16" s="238">
        <f>'KRYCÍ LIST #6'!E28</f>
        <v>0</v>
      </c>
      <c r="E16" s="239">
        <f>'KRYCÍ LIST #6'!H39</f>
        <v>0</v>
      </c>
    </row>
    <row r="17" spans="1:5" s="4" customFormat="1" ht="19.5" customHeight="1" thickBot="1">
      <c r="A17" s="240" t="s">
        <v>1232</v>
      </c>
      <c r="B17" s="128"/>
      <c r="C17" s="241"/>
      <c r="D17" s="242">
        <f>SUM(D11:D16)</f>
        <v>0</v>
      </c>
      <c r="E17" s="243">
        <f>SUM(E11:E16)</f>
        <v>0</v>
      </c>
    </row>
  </sheetData>
  <mergeCells count="10">
    <mergeCell ref="B7:E7"/>
    <mergeCell ref="B8:E8"/>
    <mergeCell ref="A9:E9"/>
    <mergeCell ref="A17:C17"/>
    <mergeCell ref="A1:E1"/>
    <mergeCell ref="B2:D2"/>
    <mergeCell ref="B3:D3"/>
    <mergeCell ref="B4:E4"/>
    <mergeCell ref="B5:E5"/>
    <mergeCell ref="B6:E6"/>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20.xml><?xml version="1.0" encoding="utf-8"?>
<worksheet xmlns="http://schemas.openxmlformats.org/spreadsheetml/2006/main" xmlns:r="http://schemas.openxmlformats.org/officeDocument/2006/relationships">
  <dimension ref="A1:J120"/>
  <sheetViews>
    <sheetView workbookViewId="0">
      <selection activeCell="E12" sqref="E12"/>
    </sheetView>
  </sheetViews>
  <sheetFormatPr defaultRowHeight="13.2"/>
  <cols>
    <col min="1" max="1" width="3.77734375" customWidth="1"/>
    <col min="2" max="2" width="11.109375" customWidth="1"/>
    <col min="3" max="3" width="43.44140625" customWidth="1"/>
    <col min="4" max="4" width="4.44140625" customWidth="1"/>
    <col min="5" max="5" width="8.77734375" customWidth="1"/>
    <col min="6" max="7" width="10.6640625" customWidth="1"/>
    <col min="8" max="9" width="9.109375" customWidth="1"/>
    <col min="10" max="10" width="13.21875" customWidth="1"/>
  </cols>
  <sheetData>
    <row r="1" spans="1:10" s="2" customFormat="1" ht="9.6">
      <c r="A1" s="3" t="s">
        <v>0</v>
      </c>
      <c r="B1" s="3"/>
      <c r="C1" s="3"/>
      <c r="D1" s="3"/>
      <c r="E1" s="3"/>
      <c r="F1" s="3"/>
      <c r="G1" s="3"/>
      <c r="H1" s="3"/>
      <c r="I1" s="3" t="s">
        <v>1</v>
      </c>
      <c r="J1" s="3"/>
    </row>
    <row r="2" spans="1:10" s="2" customFormat="1" ht="9.6">
      <c r="A2" s="3" t="s">
        <v>2</v>
      </c>
      <c r="B2" s="3"/>
      <c r="C2" s="3"/>
      <c r="D2" s="3"/>
      <c r="E2" s="3"/>
      <c r="F2" s="3"/>
      <c r="G2" s="3"/>
      <c r="H2" s="3"/>
      <c r="I2" s="3" t="s">
        <v>3</v>
      </c>
      <c r="J2" s="3"/>
    </row>
    <row r="3" spans="1:10" s="1" customFormat="1" ht="9.6"/>
    <row r="4" spans="1:10" s="4" customFormat="1">
      <c r="A4" s="6" t="s">
        <v>4</v>
      </c>
      <c r="B4" s="7"/>
      <c r="C4" s="7"/>
      <c r="D4" s="7"/>
      <c r="E4" s="7"/>
      <c r="F4" s="7"/>
      <c r="G4" s="7"/>
      <c r="H4" s="7"/>
      <c r="I4" s="7"/>
      <c r="J4" s="7"/>
    </row>
    <row r="5" spans="1:10" s="1" customFormat="1" ht="10.199999999999999" thickBot="1"/>
    <row r="6" spans="1:10" s="1" customFormat="1" ht="9.75" customHeight="1">
      <c r="A6" s="9" t="s">
        <v>5</v>
      </c>
      <c r="B6" s="12" t="s">
        <v>9</v>
      </c>
      <c r="C6" s="12" t="s">
        <v>11</v>
      </c>
      <c r="D6" s="12" t="s">
        <v>13</v>
      </c>
      <c r="E6" s="12" t="s">
        <v>15</v>
      </c>
      <c r="F6" s="15" t="s">
        <v>17</v>
      </c>
      <c r="G6" s="16"/>
      <c r="H6" s="12" t="s">
        <v>22</v>
      </c>
      <c r="I6" s="16"/>
      <c r="J6" s="24" t="s">
        <v>25</v>
      </c>
    </row>
    <row r="7" spans="1:10" s="1" customFormat="1" ht="9.75" customHeight="1">
      <c r="A7" s="10" t="s">
        <v>6</v>
      </c>
      <c r="B7" s="13"/>
      <c r="C7" s="13"/>
      <c r="D7" s="13"/>
      <c r="E7" s="13"/>
      <c r="F7" s="17"/>
      <c r="G7" s="7"/>
      <c r="H7" s="13"/>
      <c r="I7" s="7"/>
      <c r="J7" s="25"/>
    </row>
    <row r="8" spans="1:10" s="1" customFormat="1" ht="9.75" customHeight="1">
      <c r="A8" s="10" t="s">
        <v>7</v>
      </c>
      <c r="B8" s="13"/>
      <c r="C8" s="13"/>
      <c r="D8" s="13"/>
      <c r="E8" s="13"/>
      <c r="F8" s="18" t="s">
        <v>18</v>
      </c>
      <c r="G8" s="20" t="s">
        <v>20</v>
      </c>
      <c r="H8" s="22" t="s">
        <v>18</v>
      </c>
      <c r="I8" s="20" t="s">
        <v>20</v>
      </c>
      <c r="J8" s="25"/>
    </row>
    <row r="9" spans="1:10" s="1" customFormat="1" ht="9.75" customHeight="1" thickBot="1">
      <c r="A9" s="11" t="s">
        <v>8</v>
      </c>
      <c r="B9" s="14" t="s">
        <v>10</v>
      </c>
      <c r="C9" s="14" t="s">
        <v>12</v>
      </c>
      <c r="D9" s="14" t="s">
        <v>14</v>
      </c>
      <c r="E9" s="14" t="s">
        <v>16</v>
      </c>
      <c r="F9" s="19" t="s">
        <v>19</v>
      </c>
      <c r="G9" s="21" t="s">
        <v>21</v>
      </c>
      <c r="H9" s="23" t="s">
        <v>23</v>
      </c>
      <c r="I9" s="21" t="s">
        <v>24</v>
      </c>
      <c r="J9" s="26" t="s">
        <v>26</v>
      </c>
    </row>
    <row r="10" spans="1:10" s="28" customFormat="1" ht="10.199999999999999">
      <c r="A10" s="30"/>
      <c r="B10" s="29"/>
      <c r="C10" s="31" t="s">
        <v>27</v>
      </c>
      <c r="D10" s="29"/>
      <c r="E10" s="29"/>
      <c r="F10" s="32"/>
      <c r="H10" s="33"/>
      <c r="J10" s="34"/>
    </row>
    <row r="11" spans="1:10" s="28" customFormat="1" ht="10.199999999999999">
      <c r="A11" s="37"/>
      <c r="B11" s="38" t="s">
        <v>28</v>
      </c>
      <c r="C11" s="39" t="s">
        <v>29</v>
      </c>
      <c r="D11" s="36"/>
      <c r="E11" s="36"/>
      <c r="F11" s="40"/>
      <c r="G11" s="35"/>
      <c r="H11" s="41"/>
      <c r="I11" s="35"/>
      <c r="J11" s="42"/>
    </row>
    <row r="12" spans="1:10" s="1" customFormat="1" ht="9.6">
      <c r="A12" s="43">
        <v>1</v>
      </c>
      <c r="B12" s="45"/>
      <c r="C12" s="46" t="s">
        <v>30</v>
      </c>
      <c r="D12" s="47" t="s">
        <v>31</v>
      </c>
      <c r="E12" s="48">
        <v>1</v>
      </c>
      <c r="F12" s="49"/>
      <c r="G12" s="50">
        <f>E12*F12</f>
        <v>0</v>
      </c>
      <c r="H12" s="51">
        <v>0</v>
      </c>
      <c r="I12" s="52">
        <f>E12*H12</f>
        <v>0</v>
      </c>
      <c r="J12" s="53"/>
    </row>
    <row r="13" spans="1:10" s="1" customFormat="1" ht="19.2">
      <c r="A13" s="43">
        <f>A12+1</f>
        <v>2</v>
      </c>
      <c r="B13" s="45"/>
      <c r="C13" s="46" t="s">
        <v>32</v>
      </c>
      <c r="D13" s="47" t="s">
        <v>31</v>
      </c>
      <c r="E13" s="48">
        <v>3</v>
      </c>
      <c r="F13" s="49"/>
      <c r="G13" s="50">
        <f>E13*F13</f>
        <v>0</v>
      </c>
      <c r="H13" s="51">
        <v>0</v>
      </c>
      <c r="I13" s="52">
        <f>E13*H13</f>
        <v>0</v>
      </c>
      <c r="J13" s="53"/>
    </row>
    <row r="14" spans="1:10" s="1" customFormat="1" ht="9.6">
      <c r="A14" s="43">
        <f>A13+1</f>
        <v>3</v>
      </c>
      <c r="B14" s="45"/>
      <c r="C14" s="46" t="s">
        <v>33</v>
      </c>
      <c r="D14" s="47" t="s">
        <v>31</v>
      </c>
      <c r="E14" s="48">
        <v>1</v>
      </c>
      <c r="F14" s="49"/>
      <c r="G14" s="50">
        <f>E14*F14</f>
        <v>0</v>
      </c>
      <c r="H14" s="51">
        <v>0</v>
      </c>
      <c r="I14" s="52">
        <f>E14*H14</f>
        <v>0</v>
      </c>
      <c r="J14" s="53"/>
    </row>
    <row r="15" spans="1:10" s="1" customFormat="1" ht="9.6">
      <c r="A15" s="43">
        <f>A14+1</f>
        <v>4</v>
      </c>
      <c r="B15" s="45"/>
      <c r="C15" s="46" t="s">
        <v>34</v>
      </c>
      <c r="D15" s="47" t="s">
        <v>35</v>
      </c>
      <c r="E15" s="48">
        <v>1</v>
      </c>
      <c r="F15" s="49"/>
      <c r="G15" s="50">
        <f>E15*F15</f>
        <v>0</v>
      </c>
      <c r="H15" s="51">
        <v>0</v>
      </c>
      <c r="I15" s="52">
        <f>E15*H15</f>
        <v>0</v>
      </c>
      <c r="J15" s="53"/>
    </row>
    <row r="16" spans="1:10" s="1" customFormat="1" ht="9.6">
      <c r="A16" s="43">
        <f>A15+1</f>
        <v>5</v>
      </c>
      <c r="B16" s="45"/>
      <c r="C16" s="46" t="s">
        <v>36</v>
      </c>
      <c r="D16" s="47" t="s">
        <v>37</v>
      </c>
      <c r="E16" s="48">
        <v>25</v>
      </c>
      <c r="F16" s="49"/>
      <c r="G16" s="50">
        <f>E16*F16</f>
        <v>0</v>
      </c>
      <c r="H16" s="51">
        <v>0</v>
      </c>
      <c r="I16" s="52">
        <f>E16*H16</f>
        <v>0</v>
      </c>
      <c r="J16" s="53"/>
    </row>
    <row r="17" spans="1:10" s="1" customFormat="1" ht="9.6">
      <c r="A17" s="43">
        <f>A16+1</f>
        <v>6</v>
      </c>
      <c r="B17" s="45"/>
      <c r="C17" s="46" t="s">
        <v>38</v>
      </c>
      <c r="D17" s="47" t="s">
        <v>35</v>
      </c>
      <c r="E17" s="48">
        <v>16</v>
      </c>
      <c r="F17" s="49"/>
      <c r="G17" s="50">
        <f>E17*F17</f>
        <v>0</v>
      </c>
      <c r="H17" s="51">
        <v>0</v>
      </c>
      <c r="I17" s="52">
        <f>E17*H17</f>
        <v>0</v>
      </c>
      <c r="J17" s="53"/>
    </row>
    <row r="18" spans="1:10" s="1" customFormat="1" ht="9.6">
      <c r="A18" s="43">
        <f>A17+1</f>
        <v>7</v>
      </c>
      <c r="B18" s="45"/>
      <c r="C18" s="46" t="s">
        <v>39</v>
      </c>
      <c r="D18" s="47" t="s">
        <v>35</v>
      </c>
      <c r="E18" s="48">
        <v>11</v>
      </c>
      <c r="F18" s="49"/>
      <c r="G18" s="50">
        <f>E18*F18</f>
        <v>0</v>
      </c>
      <c r="H18" s="51">
        <v>0</v>
      </c>
      <c r="I18" s="52">
        <f>E18*H18</f>
        <v>0</v>
      </c>
      <c r="J18" s="53"/>
    </row>
    <row r="19" spans="1:10" s="1" customFormat="1" ht="9.6">
      <c r="A19" s="43">
        <f>A18+1</f>
        <v>8</v>
      </c>
      <c r="B19" s="45"/>
      <c r="C19" s="46" t="s">
        <v>40</v>
      </c>
      <c r="D19" s="47" t="s">
        <v>35</v>
      </c>
      <c r="E19" s="48">
        <v>1</v>
      </c>
      <c r="F19" s="49"/>
      <c r="G19" s="50">
        <f>E19*F19</f>
        <v>0</v>
      </c>
      <c r="H19" s="51">
        <v>0</v>
      </c>
      <c r="I19" s="52">
        <f>E19*H19</f>
        <v>0</v>
      </c>
      <c r="J19" s="53"/>
    </row>
    <row r="20" spans="1:10" s="1" customFormat="1" ht="19.2">
      <c r="A20" s="43">
        <f>A19+1</f>
        <v>9</v>
      </c>
      <c r="B20" s="45"/>
      <c r="C20" s="46" t="s">
        <v>41</v>
      </c>
      <c r="D20" s="47" t="s">
        <v>42</v>
      </c>
      <c r="E20" s="48">
        <v>1</v>
      </c>
      <c r="F20" s="49"/>
      <c r="G20" s="50">
        <f>E20*F20</f>
        <v>0</v>
      </c>
      <c r="H20" s="51">
        <v>0</v>
      </c>
      <c r="I20" s="52">
        <f>E20*H20</f>
        <v>0</v>
      </c>
      <c r="J20" s="53"/>
    </row>
    <row r="21" spans="1:10" s="1" customFormat="1" ht="19.2">
      <c r="A21" s="43">
        <f>A20+1</f>
        <v>10</v>
      </c>
      <c r="B21" s="45"/>
      <c r="C21" s="46" t="s">
        <v>43</v>
      </c>
      <c r="D21" s="47" t="s">
        <v>37</v>
      </c>
      <c r="E21" s="48">
        <v>25</v>
      </c>
      <c r="F21" s="49"/>
      <c r="G21" s="50">
        <f>E21*F21</f>
        <v>0</v>
      </c>
      <c r="H21" s="51">
        <v>0</v>
      </c>
      <c r="I21" s="52">
        <f>E21*H21</f>
        <v>0</v>
      </c>
      <c r="J21" s="53"/>
    </row>
    <row r="22" spans="1:10" s="1" customFormat="1" ht="9.6">
      <c r="A22" s="43">
        <f>A21+1</f>
        <v>11</v>
      </c>
      <c r="B22" s="45"/>
      <c r="C22" s="46" t="s">
        <v>44</v>
      </c>
      <c r="D22" s="47" t="s">
        <v>37</v>
      </c>
      <c r="E22" s="48">
        <v>6</v>
      </c>
      <c r="F22" s="49"/>
      <c r="G22" s="50">
        <f>E22*F22</f>
        <v>0</v>
      </c>
      <c r="H22" s="51">
        <v>0</v>
      </c>
      <c r="I22" s="52">
        <f>E22*H22</f>
        <v>0</v>
      </c>
      <c r="J22" s="53"/>
    </row>
    <row r="23" spans="1:10" s="1" customFormat="1" ht="9.6">
      <c r="A23" s="43">
        <f>A22+1</f>
        <v>12</v>
      </c>
      <c r="B23" s="45"/>
      <c r="C23" s="46" t="s">
        <v>45</v>
      </c>
      <c r="D23" s="47" t="s">
        <v>35</v>
      </c>
      <c r="E23" s="48">
        <v>10</v>
      </c>
      <c r="F23" s="49"/>
      <c r="G23" s="50">
        <f>E23*F23</f>
        <v>0</v>
      </c>
      <c r="H23" s="51">
        <v>0</v>
      </c>
      <c r="I23" s="52">
        <f>E23*H23</f>
        <v>0</v>
      </c>
      <c r="J23" s="53"/>
    </row>
    <row r="24" spans="1:10" s="1" customFormat="1" ht="9.6">
      <c r="A24" s="43">
        <f>A23+1</f>
        <v>13</v>
      </c>
      <c r="B24" s="45"/>
      <c r="C24" s="46" t="s">
        <v>36</v>
      </c>
      <c r="D24" s="47" t="s">
        <v>37</v>
      </c>
      <c r="E24" s="48">
        <v>19</v>
      </c>
      <c r="F24" s="49"/>
      <c r="G24" s="50">
        <f>E24*F24</f>
        <v>0</v>
      </c>
      <c r="H24" s="51">
        <v>0</v>
      </c>
      <c r="I24" s="52">
        <f>E24*H24</f>
        <v>0</v>
      </c>
      <c r="J24" s="53"/>
    </row>
    <row r="25" spans="1:10" s="1" customFormat="1" ht="19.2">
      <c r="A25" s="43">
        <f>A24+1</f>
        <v>14</v>
      </c>
      <c r="B25" s="45"/>
      <c r="C25" s="46" t="s">
        <v>46</v>
      </c>
      <c r="D25" s="47" t="s">
        <v>37</v>
      </c>
      <c r="E25" s="48">
        <v>22</v>
      </c>
      <c r="F25" s="49"/>
      <c r="G25" s="50">
        <f>E25*F25</f>
        <v>0</v>
      </c>
      <c r="H25" s="51">
        <v>0</v>
      </c>
      <c r="I25" s="52">
        <f>E25*H25</f>
        <v>0</v>
      </c>
      <c r="J25" s="53"/>
    </row>
    <row r="26" spans="1:10" s="1" customFormat="1" ht="19.2">
      <c r="A26" s="43">
        <f>A25+1</f>
        <v>15</v>
      </c>
      <c r="B26" s="45"/>
      <c r="C26" s="46" t="s">
        <v>47</v>
      </c>
      <c r="D26" s="47" t="s">
        <v>35</v>
      </c>
      <c r="E26" s="48">
        <v>30</v>
      </c>
      <c r="F26" s="49"/>
      <c r="G26" s="50">
        <f>E26*F26</f>
        <v>0</v>
      </c>
      <c r="H26" s="51">
        <v>0</v>
      </c>
      <c r="I26" s="52">
        <f>E26*H26</f>
        <v>0</v>
      </c>
      <c r="J26" s="53"/>
    </row>
    <row r="27" spans="1:10" s="1" customFormat="1" ht="19.2">
      <c r="A27" s="43">
        <f>A26+1</f>
        <v>16</v>
      </c>
      <c r="B27" s="45"/>
      <c r="C27" s="46" t="s">
        <v>48</v>
      </c>
      <c r="D27" s="47" t="s">
        <v>35</v>
      </c>
      <c r="E27" s="48">
        <v>2</v>
      </c>
      <c r="F27" s="49"/>
      <c r="G27" s="50">
        <f>E27*F27</f>
        <v>0</v>
      </c>
      <c r="H27" s="51">
        <v>0</v>
      </c>
      <c r="I27" s="52">
        <f>E27*H27</f>
        <v>0</v>
      </c>
      <c r="J27" s="53"/>
    </row>
    <row r="28" spans="1:10" s="1" customFormat="1" ht="19.2">
      <c r="A28" s="43">
        <f>A27+1</f>
        <v>17</v>
      </c>
      <c r="B28" s="45"/>
      <c r="C28" s="46" t="s">
        <v>49</v>
      </c>
      <c r="D28" s="47" t="s">
        <v>35</v>
      </c>
      <c r="E28" s="48">
        <v>1</v>
      </c>
      <c r="F28" s="49"/>
      <c r="G28" s="50">
        <f>E28*F28</f>
        <v>0</v>
      </c>
      <c r="H28" s="51">
        <v>0</v>
      </c>
      <c r="I28" s="52">
        <f>E28*H28</f>
        <v>0</v>
      </c>
      <c r="J28" s="53"/>
    </row>
    <row r="29" spans="1:10" s="1" customFormat="1" ht="19.2">
      <c r="A29" s="43">
        <f>A28+1</f>
        <v>18</v>
      </c>
      <c r="B29" s="45"/>
      <c r="C29" s="46" t="s">
        <v>50</v>
      </c>
      <c r="D29" s="47" t="s">
        <v>51</v>
      </c>
      <c r="E29" s="48">
        <v>2</v>
      </c>
      <c r="F29" s="49"/>
      <c r="G29" s="50">
        <f>E29*F29</f>
        <v>0</v>
      </c>
      <c r="H29" s="51">
        <v>0</v>
      </c>
      <c r="I29" s="52">
        <f>E29*H29</f>
        <v>0</v>
      </c>
      <c r="J29" s="53"/>
    </row>
    <row r="30" spans="1:10" s="1" customFormat="1" ht="9.6">
      <c r="A30" s="43">
        <f>A29+1</f>
        <v>19</v>
      </c>
      <c r="B30" s="45"/>
      <c r="C30" s="46" t="s">
        <v>52</v>
      </c>
      <c r="D30" s="47" t="s">
        <v>31</v>
      </c>
      <c r="E30" s="48">
        <v>6</v>
      </c>
      <c r="F30" s="49"/>
      <c r="G30" s="50">
        <f>E30*F30</f>
        <v>0</v>
      </c>
      <c r="H30" s="51">
        <v>0</v>
      </c>
      <c r="I30" s="52">
        <f>E30*H30</f>
        <v>0</v>
      </c>
      <c r="J30" s="53"/>
    </row>
    <row r="31" spans="1:10" s="1" customFormat="1" ht="9.6">
      <c r="A31" s="43">
        <f>A30+1</f>
        <v>20</v>
      </c>
      <c r="B31" s="45"/>
      <c r="C31" s="46" t="s">
        <v>53</v>
      </c>
      <c r="D31" s="47" t="s">
        <v>31</v>
      </c>
      <c r="E31" s="48">
        <v>1</v>
      </c>
      <c r="F31" s="49"/>
      <c r="G31" s="50">
        <f>E31*F31</f>
        <v>0</v>
      </c>
      <c r="H31" s="51">
        <v>0</v>
      </c>
      <c r="I31" s="52">
        <f>E31*H31</f>
        <v>0</v>
      </c>
      <c r="J31" s="53"/>
    </row>
    <row r="32" spans="1:10" s="1" customFormat="1" ht="9.6">
      <c r="A32" s="43">
        <f>A31+1</f>
        <v>21</v>
      </c>
      <c r="B32" s="45"/>
      <c r="C32" s="46" t="s">
        <v>54</v>
      </c>
      <c r="D32" s="47" t="s">
        <v>31</v>
      </c>
      <c r="E32" s="48">
        <v>2</v>
      </c>
      <c r="F32" s="49"/>
      <c r="G32" s="50">
        <f>E32*F32</f>
        <v>0</v>
      </c>
      <c r="H32" s="51">
        <v>0</v>
      </c>
      <c r="I32" s="52">
        <f>E32*H32</f>
        <v>0</v>
      </c>
      <c r="J32" s="53"/>
    </row>
    <row r="33" spans="1:10" s="1" customFormat="1" ht="9.6">
      <c r="A33" s="43">
        <f>A32+1</f>
        <v>22</v>
      </c>
      <c r="B33" s="45"/>
      <c r="C33" s="46" t="s">
        <v>55</v>
      </c>
      <c r="D33" s="47" t="s">
        <v>31</v>
      </c>
      <c r="E33" s="48">
        <v>1</v>
      </c>
      <c r="F33" s="49"/>
      <c r="G33" s="50">
        <f>E33*F33</f>
        <v>0</v>
      </c>
      <c r="H33" s="51">
        <v>0</v>
      </c>
      <c r="I33" s="52">
        <f>E33*H33</f>
        <v>0</v>
      </c>
      <c r="J33" s="53"/>
    </row>
    <row r="34" spans="1:10" s="1" customFormat="1" ht="9.6">
      <c r="A34" s="43">
        <f>A33+1</f>
        <v>23</v>
      </c>
      <c r="B34" s="45"/>
      <c r="C34" s="46" t="s">
        <v>56</v>
      </c>
      <c r="D34" s="47" t="s">
        <v>35</v>
      </c>
      <c r="E34" s="48">
        <v>2</v>
      </c>
      <c r="F34" s="49"/>
      <c r="G34" s="50">
        <f>E34*F34</f>
        <v>0</v>
      </c>
      <c r="H34" s="51">
        <v>0</v>
      </c>
      <c r="I34" s="52">
        <f>E34*H34</f>
        <v>0</v>
      </c>
      <c r="J34" s="53"/>
    </row>
    <row r="35" spans="1:10" s="1" customFormat="1" ht="9.6">
      <c r="A35" s="43">
        <f>A34+1</f>
        <v>24</v>
      </c>
      <c r="B35" s="45"/>
      <c r="C35" s="46" t="s">
        <v>57</v>
      </c>
      <c r="D35" s="47" t="s">
        <v>37</v>
      </c>
      <c r="E35" s="48">
        <v>6</v>
      </c>
      <c r="F35" s="49"/>
      <c r="G35" s="50">
        <f>E35*F35</f>
        <v>0</v>
      </c>
      <c r="H35" s="51">
        <v>0</v>
      </c>
      <c r="I35" s="52">
        <f>E35*H35</f>
        <v>0</v>
      </c>
      <c r="J35" s="53"/>
    </row>
    <row r="36" spans="1:10" s="1" customFormat="1" ht="9.6">
      <c r="A36" s="43">
        <f>A35+1</f>
        <v>25</v>
      </c>
      <c r="B36" s="45"/>
      <c r="C36" s="46" t="s">
        <v>58</v>
      </c>
      <c r="D36" s="47" t="s">
        <v>35</v>
      </c>
      <c r="E36" s="48">
        <v>12</v>
      </c>
      <c r="F36" s="49"/>
      <c r="G36" s="50">
        <f>E36*F36</f>
        <v>0</v>
      </c>
      <c r="H36" s="51">
        <v>0</v>
      </c>
      <c r="I36" s="52">
        <f>E36*H36</f>
        <v>0</v>
      </c>
      <c r="J36" s="53"/>
    </row>
    <row r="37" spans="1:10" s="1" customFormat="1" ht="9.6">
      <c r="A37" s="43">
        <f>A36+1</f>
        <v>26</v>
      </c>
      <c r="B37" s="45"/>
      <c r="C37" s="46" t="s">
        <v>59</v>
      </c>
      <c r="D37" s="47" t="s">
        <v>35</v>
      </c>
      <c r="E37" s="48">
        <v>6</v>
      </c>
      <c r="F37" s="49"/>
      <c r="G37" s="50">
        <f>E37*F37</f>
        <v>0</v>
      </c>
      <c r="H37" s="51">
        <v>0</v>
      </c>
      <c r="I37" s="52">
        <f>E37*H37</f>
        <v>0</v>
      </c>
      <c r="J37" s="53"/>
    </row>
    <row r="38" spans="1:10" s="1" customFormat="1" ht="9.6">
      <c r="A38" s="43">
        <f>A37+1</f>
        <v>27</v>
      </c>
      <c r="B38" s="45"/>
      <c r="C38" s="46" t="s">
        <v>60</v>
      </c>
      <c r="D38" s="47" t="s">
        <v>35</v>
      </c>
      <c r="E38" s="48">
        <v>2</v>
      </c>
      <c r="F38" s="49"/>
      <c r="G38" s="50">
        <f>E38*F38</f>
        <v>0</v>
      </c>
      <c r="H38" s="51">
        <v>0</v>
      </c>
      <c r="I38" s="52">
        <f>E38*H38</f>
        <v>0</v>
      </c>
      <c r="J38" s="53"/>
    </row>
    <row r="39" spans="1:10" s="1" customFormat="1" ht="19.2">
      <c r="A39" s="43">
        <f>A38+1</f>
        <v>28</v>
      </c>
      <c r="B39" s="45"/>
      <c r="C39" s="46" t="s">
        <v>61</v>
      </c>
      <c r="D39" s="47" t="s">
        <v>42</v>
      </c>
      <c r="E39" s="48">
        <v>1</v>
      </c>
      <c r="F39" s="49"/>
      <c r="G39" s="50">
        <f>E39*F39</f>
        <v>0</v>
      </c>
      <c r="H39" s="51">
        <v>0</v>
      </c>
      <c r="I39" s="52">
        <f>E39*H39</f>
        <v>0</v>
      </c>
      <c r="J39" s="53"/>
    </row>
    <row r="40" spans="1:10" s="1" customFormat="1" ht="19.2">
      <c r="A40" s="43">
        <f>A39+1</f>
        <v>29</v>
      </c>
      <c r="B40" s="45"/>
      <c r="C40" s="46" t="s">
        <v>62</v>
      </c>
      <c r="D40" s="47" t="s">
        <v>37</v>
      </c>
      <c r="E40" s="48">
        <v>38</v>
      </c>
      <c r="F40" s="49"/>
      <c r="G40" s="50">
        <f>E40*F40</f>
        <v>0</v>
      </c>
      <c r="H40" s="51">
        <v>0</v>
      </c>
      <c r="I40" s="52">
        <f>E40*H40</f>
        <v>0</v>
      </c>
      <c r="J40" s="53"/>
    </row>
    <row r="41" spans="1:10" s="1" customFormat="1" ht="19.2">
      <c r="A41" s="43">
        <f>A40+1</f>
        <v>30</v>
      </c>
      <c r="B41" s="45"/>
      <c r="C41" s="46" t="s">
        <v>63</v>
      </c>
      <c r="D41" s="47" t="s">
        <v>37</v>
      </c>
      <c r="E41" s="48">
        <v>14</v>
      </c>
      <c r="F41" s="49"/>
      <c r="G41" s="50">
        <f>E41*F41</f>
        <v>0</v>
      </c>
      <c r="H41" s="51">
        <v>0</v>
      </c>
      <c r="I41" s="52">
        <f>E41*H41</f>
        <v>0</v>
      </c>
      <c r="J41" s="53"/>
    </row>
    <row r="42" spans="1:10" s="1" customFormat="1" ht="19.2">
      <c r="A42" s="43">
        <f>A41+1</f>
        <v>31</v>
      </c>
      <c r="B42" s="45"/>
      <c r="C42" s="46" t="s">
        <v>64</v>
      </c>
      <c r="D42" s="47" t="s">
        <v>35</v>
      </c>
      <c r="E42" s="48">
        <v>20</v>
      </c>
      <c r="F42" s="49"/>
      <c r="G42" s="50">
        <f>E42*F42</f>
        <v>0</v>
      </c>
      <c r="H42" s="51">
        <v>0</v>
      </c>
      <c r="I42" s="52">
        <f>E42*H42</f>
        <v>0</v>
      </c>
      <c r="J42" s="53"/>
    </row>
    <row r="43" spans="1:10" s="1" customFormat="1" ht="19.2">
      <c r="A43" s="43">
        <f>A42+1</f>
        <v>32</v>
      </c>
      <c r="B43" s="45"/>
      <c r="C43" s="46" t="s">
        <v>65</v>
      </c>
      <c r="D43" s="47" t="s">
        <v>35</v>
      </c>
      <c r="E43" s="48">
        <v>2</v>
      </c>
      <c r="F43" s="49"/>
      <c r="G43" s="50">
        <f>E43*F43</f>
        <v>0</v>
      </c>
      <c r="H43" s="51">
        <v>0</v>
      </c>
      <c r="I43" s="52">
        <f>E43*H43</f>
        <v>0</v>
      </c>
      <c r="J43" s="53"/>
    </row>
    <row r="44" spans="1:10" s="1" customFormat="1" ht="19.2">
      <c r="A44" s="43">
        <f>A43+1</f>
        <v>33</v>
      </c>
      <c r="B44" s="45"/>
      <c r="C44" s="46" t="s">
        <v>66</v>
      </c>
      <c r="D44" s="47" t="s">
        <v>37</v>
      </c>
      <c r="E44" s="48">
        <v>10</v>
      </c>
      <c r="F44" s="49"/>
      <c r="G44" s="50">
        <f>E44*F44</f>
        <v>0</v>
      </c>
      <c r="H44" s="51">
        <v>0</v>
      </c>
      <c r="I44" s="52">
        <f>E44*H44</f>
        <v>0</v>
      </c>
      <c r="J44" s="53"/>
    </row>
    <row r="45" spans="1:10" s="1" customFormat="1" ht="9.6">
      <c r="A45" s="43">
        <f>A44+1</f>
        <v>34</v>
      </c>
      <c r="B45" s="45"/>
      <c r="C45" s="46" t="s">
        <v>67</v>
      </c>
      <c r="D45" s="47" t="s">
        <v>68</v>
      </c>
      <c r="E45" s="48">
        <v>6</v>
      </c>
      <c r="F45" s="49"/>
      <c r="G45" s="50">
        <f>E45*F45</f>
        <v>0</v>
      </c>
      <c r="H45" s="51">
        <v>0</v>
      </c>
      <c r="I45" s="52">
        <f>E45*H45</f>
        <v>0</v>
      </c>
      <c r="J45" s="53"/>
    </row>
    <row r="46" spans="1:10" s="1" customFormat="1" ht="19.2">
      <c r="A46" s="43">
        <f>A45+1</f>
        <v>35</v>
      </c>
      <c r="B46" s="45"/>
      <c r="C46" s="46" t="s">
        <v>69</v>
      </c>
      <c r="D46" s="47" t="s">
        <v>68</v>
      </c>
      <c r="E46" s="48">
        <v>6</v>
      </c>
      <c r="F46" s="49"/>
      <c r="G46" s="50">
        <f>E46*F46</f>
        <v>0</v>
      </c>
      <c r="H46" s="51">
        <v>0</v>
      </c>
      <c r="I46" s="52">
        <f>E46*H46</f>
        <v>0</v>
      </c>
      <c r="J46" s="53"/>
    </row>
    <row r="47" spans="1:10" s="1" customFormat="1" ht="9.6">
      <c r="A47" s="43">
        <f>A46+1</f>
        <v>36</v>
      </c>
      <c r="B47" s="45"/>
      <c r="C47" s="46" t="s">
        <v>70</v>
      </c>
      <c r="D47" s="47" t="s">
        <v>35</v>
      </c>
      <c r="E47" s="48">
        <v>2</v>
      </c>
      <c r="F47" s="49"/>
      <c r="G47" s="50">
        <f>E47*F47</f>
        <v>0</v>
      </c>
      <c r="H47" s="51">
        <v>0</v>
      </c>
      <c r="I47" s="52">
        <f>E47*H47</f>
        <v>0</v>
      </c>
      <c r="J47" s="53"/>
    </row>
    <row r="48" spans="1:10" s="1" customFormat="1" ht="9.6">
      <c r="A48" s="43">
        <f>A47+1</f>
        <v>37</v>
      </c>
      <c r="B48" s="45"/>
      <c r="C48" s="46" t="s">
        <v>71</v>
      </c>
      <c r="D48" s="47" t="s">
        <v>51</v>
      </c>
      <c r="E48" s="48">
        <v>2</v>
      </c>
      <c r="F48" s="49"/>
      <c r="G48" s="50">
        <f>E48*F48</f>
        <v>0</v>
      </c>
      <c r="H48" s="51">
        <v>0</v>
      </c>
      <c r="I48" s="52">
        <f>E48*H48</f>
        <v>0</v>
      </c>
      <c r="J48" s="53"/>
    </row>
    <row r="49" spans="1:10" s="1" customFormat="1" ht="9.6">
      <c r="A49" s="43">
        <f>A48+1</f>
        <v>38</v>
      </c>
      <c r="B49" s="45"/>
      <c r="C49" s="46" t="s">
        <v>52</v>
      </c>
      <c r="D49" s="47" t="s">
        <v>31</v>
      </c>
      <c r="E49" s="48">
        <v>2</v>
      </c>
      <c r="F49" s="49"/>
      <c r="G49" s="50">
        <f>E49*F49</f>
        <v>0</v>
      </c>
      <c r="H49" s="51">
        <v>0</v>
      </c>
      <c r="I49" s="52">
        <f>E49*H49</f>
        <v>0</v>
      </c>
      <c r="J49" s="53"/>
    </row>
    <row r="50" spans="1:10" s="1" customFormat="1" ht="9.6">
      <c r="A50" s="43">
        <f>A49+1</f>
        <v>39</v>
      </c>
      <c r="B50" s="45"/>
      <c r="C50" s="46" t="s">
        <v>72</v>
      </c>
      <c r="D50" s="47" t="s">
        <v>31</v>
      </c>
      <c r="E50" s="54">
        <v>1.5</v>
      </c>
      <c r="F50" s="49"/>
      <c r="G50" s="50">
        <f>E50*F50</f>
        <v>0</v>
      </c>
      <c r="H50" s="51">
        <v>0</v>
      </c>
      <c r="I50" s="52">
        <f>E50*H50</f>
        <v>0</v>
      </c>
      <c r="J50" s="53"/>
    </row>
    <row r="51" spans="1:10" s="1" customFormat="1" ht="9.6">
      <c r="A51" s="43">
        <f>A50+1</f>
        <v>40</v>
      </c>
      <c r="B51" s="45"/>
      <c r="C51" s="46" t="s">
        <v>73</v>
      </c>
      <c r="D51" s="47" t="s">
        <v>31</v>
      </c>
      <c r="E51" s="48">
        <v>1</v>
      </c>
      <c r="F51" s="49"/>
      <c r="G51" s="50">
        <f>E51*F51</f>
        <v>0</v>
      </c>
      <c r="H51" s="51">
        <v>0</v>
      </c>
      <c r="I51" s="52">
        <f>E51*H51</f>
        <v>0</v>
      </c>
      <c r="J51" s="53"/>
    </row>
    <row r="52" spans="1:10" s="1" customFormat="1" ht="9.6">
      <c r="A52" s="43">
        <f>A51+1</f>
        <v>41</v>
      </c>
      <c r="B52" s="45"/>
      <c r="C52" s="46" t="s">
        <v>74</v>
      </c>
      <c r="D52" s="47" t="s">
        <v>35</v>
      </c>
      <c r="E52" s="48">
        <v>2</v>
      </c>
      <c r="F52" s="49"/>
      <c r="G52" s="50">
        <f>E52*F52</f>
        <v>0</v>
      </c>
      <c r="H52" s="51">
        <v>0</v>
      </c>
      <c r="I52" s="52">
        <f>E52*H52</f>
        <v>0</v>
      </c>
      <c r="J52" s="53"/>
    </row>
    <row r="53" spans="1:10" s="1" customFormat="1" ht="19.2">
      <c r="A53" s="43">
        <f>A52+1</f>
        <v>42</v>
      </c>
      <c r="B53" s="45"/>
      <c r="C53" s="46" t="s">
        <v>75</v>
      </c>
      <c r="D53" s="47" t="s">
        <v>35</v>
      </c>
      <c r="E53" s="48">
        <v>12</v>
      </c>
      <c r="F53" s="49"/>
      <c r="G53" s="50">
        <f>E53*F53</f>
        <v>0</v>
      </c>
      <c r="H53" s="51">
        <v>0</v>
      </c>
      <c r="I53" s="52">
        <f>E53*H53</f>
        <v>0</v>
      </c>
      <c r="J53" s="53"/>
    </row>
    <row r="54" spans="1:10" s="1" customFormat="1" ht="19.2">
      <c r="A54" s="43">
        <f>A53+1</f>
        <v>43</v>
      </c>
      <c r="B54" s="45"/>
      <c r="C54" s="46" t="s">
        <v>76</v>
      </c>
      <c r="D54" s="47" t="s">
        <v>37</v>
      </c>
      <c r="E54" s="48">
        <v>28</v>
      </c>
      <c r="F54" s="49"/>
      <c r="G54" s="50">
        <f>E54*F54</f>
        <v>0</v>
      </c>
      <c r="H54" s="51">
        <v>0</v>
      </c>
      <c r="I54" s="52">
        <f>E54*H54</f>
        <v>0</v>
      </c>
      <c r="J54" s="53"/>
    </row>
    <row r="55" spans="1:10" s="1" customFormat="1" ht="19.2">
      <c r="A55" s="43">
        <f>A54+1</f>
        <v>44</v>
      </c>
      <c r="B55" s="45"/>
      <c r="C55" s="46" t="s">
        <v>77</v>
      </c>
      <c r="D55" s="47" t="s">
        <v>37</v>
      </c>
      <c r="E55" s="48">
        <v>20</v>
      </c>
      <c r="F55" s="49"/>
      <c r="G55" s="50">
        <f>E55*F55</f>
        <v>0</v>
      </c>
      <c r="H55" s="51">
        <v>0</v>
      </c>
      <c r="I55" s="52">
        <f>E55*H55</f>
        <v>0</v>
      </c>
      <c r="J55" s="53"/>
    </row>
    <row r="56" spans="1:10" s="1" customFormat="1" ht="19.2">
      <c r="A56" s="43">
        <f>A55+1</f>
        <v>45</v>
      </c>
      <c r="B56" s="45"/>
      <c r="C56" s="46" t="s">
        <v>64</v>
      </c>
      <c r="D56" s="47" t="s">
        <v>35</v>
      </c>
      <c r="E56" s="48">
        <v>30</v>
      </c>
      <c r="F56" s="49"/>
      <c r="G56" s="50">
        <f>E56*F56</f>
        <v>0</v>
      </c>
      <c r="H56" s="51">
        <v>0</v>
      </c>
      <c r="I56" s="52">
        <f>E56*H56</f>
        <v>0</v>
      </c>
      <c r="J56" s="53"/>
    </row>
    <row r="57" spans="1:10" s="1" customFormat="1" ht="19.2">
      <c r="A57" s="43">
        <f>A56+1</f>
        <v>46</v>
      </c>
      <c r="B57" s="45"/>
      <c r="C57" s="46" t="s">
        <v>65</v>
      </c>
      <c r="D57" s="47" t="s">
        <v>35</v>
      </c>
      <c r="E57" s="48">
        <v>1</v>
      </c>
      <c r="F57" s="49"/>
      <c r="G57" s="50">
        <f>E57*F57</f>
        <v>0</v>
      </c>
      <c r="H57" s="51">
        <v>0</v>
      </c>
      <c r="I57" s="52">
        <f>E57*H57</f>
        <v>0</v>
      </c>
      <c r="J57" s="53"/>
    </row>
    <row r="58" spans="1:10" s="1" customFormat="1" ht="9.6">
      <c r="A58" s="43">
        <f>A57+1</f>
        <v>47</v>
      </c>
      <c r="B58" s="45"/>
      <c r="C58" s="46" t="s">
        <v>78</v>
      </c>
      <c r="D58" s="47" t="s">
        <v>35</v>
      </c>
      <c r="E58" s="48">
        <v>1</v>
      </c>
      <c r="F58" s="49"/>
      <c r="G58" s="50">
        <f>E58*F58</f>
        <v>0</v>
      </c>
      <c r="H58" s="51">
        <v>0</v>
      </c>
      <c r="I58" s="52">
        <f>E58*H58</f>
        <v>0</v>
      </c>
      <c r="J58" s="53"/>
    </row>
    <row r="59" spans="1:10" s="1" customFormat="1" ht="9.6">
      <c r="A59" s="43">
        <f>A58+1</f>
        <v>48</v>
      </c>
      <c r="B59" s="45"/>
      <c r="C59" s="46" t="s">
        <v>79</v>
      </c>
      <c r="D59" s="47" t="s">
        <v>35</v>
      </c>
      <c r="E59" s="48">
        <v>1</v>
      </c>
      <c r="F59" s="49"/>
      <c r="G59" s="50">
        <f>E59*F59</f>
        <v>0</v>
      </c>
      <c r="H59" s="51">
        <v>0</v>
      </c>
      <c r="I59" s="52">
        <f>E59*H59</f>
        <v>0</v>
      </c>
      <c r="J59" s="53"/>
    </row>
    <row r="60" spans="1:10" s="1" customFormat="1" ht="9.6">
      <c r="A60" s="43">
        <f>A59+1</f>
        <v>49</v>
      </c>
      <c r="B60" s="45"/>
      <c r="C60" s="46" t="s">
        <v>80</v>
      </c>
      <c r="D60" s="47" t="s">
        <v>35</v>
      </c>
      <c r="E60" s="48">
        <v>20</v>
      </c>
      <c r="F60" s="49"/>
      <c r="G60" s="50">
        <f>E60*F60</f>
        <v>0</v>
      </c>
      <c r="H60" s="51">
        <v>0</v>
      </c>
      <c r="I60" s="52">
        <f>E60*H60</f>
        <v>0</v>
      </c>
      <c r="J60" s="53"/>
    </row>
    <row r="61" spans="1:10" s="1" customFormat="1" ht="9.6">
      <c r="A61" s="43">
        <f>A60+1</f>
        <v>50</v>
      </c>
      <c r="B61" s="45"/>
      <c r="C61" s="46" t="s">
        <v>74</v>
      </c>
      <c r="D61" s="47" t="s">
        <v>35</v>
      </c>
      <c r="E61" s="48">
        <v>2</v>
      </c>
      <c r="F61" s="49"/>
      <c r="G61" s="50">
        <f>E61*F61</f>
        <v>0</v>
      </c>
      <c r="H61" s="51">
        <v>0</v>
      </c>
      <c r="I61" s="52">
        <f>E61*H61</f>
        <v>0</v>
      </c>
      <c r="J61" s="53"/>
    </row>
    <row r="62" spans="1:10" s="1" customFormat="1" ht="19.2">
      <c r="A62" s="43">
        <f>A61+1</f>
        <v>51</v>
      </c>
      <c r="B62" s="45"/>
      <c r="C62" s="46" t="s">
        <v>75</v>
      </c>
      <c r="D62" s="47" t="s">
        <v>35</v>
      </c>
      <c r="E62" s="48">
        <v>10</v>
      </c>
      <c r="F62" s="49"/>
      <c r="G62" s="50">
        <f>E62*F62</f>
        <v>0</v>
      </c>
      <c r="H62" s="51">
        <v>0</v>
      </c>
      <c r="I62" s="52">
        <f>E62*H62</f>
        <v>0</v>
      </c>
      <c r="J62" s="53"/>
    </row>
    <row r="63" spans="1:10" s="1" customFormat="1" ht="19.2">
      <c r="A63" s="43">
        <f>A62+1</f>
        <v>52</v>
      </c>
      <c r="B63" s="45"/>
      <c r="C63" s="46" t="s">
        <v>76</v>
      </c>
      <c r="D63" s="47" t="s">
        <v>37</v>
      </c>
      <c r="E63" s="48">
        <v>14</v>
      </c>
      <c r="F63" s="49"/>
      <c r="G63" s="50">
        <f>E63*F63</f>
        <v>0</v>
      </c>
      <c r="H63" s="51">
        <v>0</v>
      </c>
      <c r="I63" s="52">
        <f>E63*H63</f>
        <v>0</v>
      </c>
      <c r="J63" s="53"/>
    </row>
    <row r="64" spans="1:10" s="1" customFormat="1" ht="19.2">
      <c r="A64" s="43">
        <f>A63+1</f>
        <v>53</v>
      </c>
      <c r="B64" s="45"/>
      <c r="C64" s="46" t="s">
        <v>77</v>
      </c>
      <c r="D64" s="47" t="s">
        <v>37</v>
      </c>
      <c r="E64" s="48">
        <v>12</v>
      </c>
      <c r="F64" s="49"/>
      <c r="G64" s="50">
        <f>E64*F64</f>
        <v>0</v>
      </c>
      <c r="H64" s="51">
        <v>0</v>
      </c>
      <c r="I64" s="52">
        <f>E64*H64</f>
        <v>0</v>
      </c>
      <c r="J64" s="53"/>
    </row>
    <row r="65" spans="1:10" s="1" customFormat="1" ht="19.2">
      <c r="A65" s="43">
        <f>A64+1</f>
        <v>54</v>
      </c>
      <c r="B65" s="45"/>
      <c r="C65" s="46" t="s">
        <v>64</v>
      </c>
      <c r="D65" s="47" t="s">
        <v>35</v>
      </c>
      <c r="E65" s="48">
        <v>20</v>
      </c>
      <c r="F65" s="49"/>
      <c r="G65" s="50">
        <f>E65*F65</f>
        <v>0</v>
      </c>
      <c r="H65" s="51">
        <v>0</v>
      </c>
      <c r="I65" s="52">
        <f>E65*H65</f>
        <v>0</v>
      </c>
      <c r="J65" s="53"/>
    </row>
    <row r="66" spans="1:10" s="1" customFormat="1" ht="28.8">
      <c r="A66" s="43">
        <f>A65+1</f>
        <v>55</v>
      </c>
      <c r="B66" s="45"/>
      <c r="C66" s="46" t="s">
        <v>81</v>
      </c>
      <c r="D66" s="47" t="s">
        <v>35</v>
      </c>
      <c r="E66" s="48">
        <v>1</v>
      </c>
      <c r="F66" s="49"/>
      <c r="G66" s="50">
        <f>E66*F66</f>
        <v>0</v>
      </c>
      <c r="H66" s="51">
        <v>0</v>
      </c>
      <c r="I66" s="52">
        <f>E66*H66</f>
        <v>0</v>
      </c>
      <c r="J66" s="53"/>
    </row>
    <row r="67" spans="1:10" s="1" customFormat="1" ht="9.6">
      <c r="A67" s="43">
        <f>A66+1</f>
        <v>56</v>
      </c>
      <c r="B67" s="45"/>
      <c r="C67" s="46" t="s">
        <v>79</v>
      </c>
      <c r="D67" s="47" t="s">
        <v>35</v>
      </c>
      <c r="E67" s="48">
        <v>1</v>
      </c>
      <c r="F67" s="49"/>
      <c r="G67" s="50">
        <f>E67*F67</f>
        <v>0</v>
      </c>
      <c r="H67" s="51">
        <v>0</v>
      </c>
      <c r="I67" s="52">
        <f>E67*H67</f>
        <v>0</v>
      </c>
      <c r="J67" s="53"/>
    </row>
    <row r="68" spans="1:10" s="1" customFormat="1" ht="19.2">
      <c r="A68" s="43">
        <f>A67+1</f>
        <v>57</v>
      </c>
      <c r="B68" s="45"/>
      <c r="C68" s="46" t="s">
        <v>82</v>
      </c>
      <c r="D68" s="47" t="s">
        <v>51</v>
      </c>
      <c r="E68" s="48">
        <v>4</v>
      </c>
      <c r="F68" s="49"/>
      <c r="G68" s="50">
        <f>E68*F68</f>
        <v>0</v>
      </c>
      <c r="H68" s="51">
        <v>0</v>
      </c>
      <c r="I68" s="52">
        <f>E68*H68</f>
        <v>0</v>
      </c>
      <c r="J68" s="53"/>
    </row>
    <row r="69" spans="1:10" s="1" customFormat="1" ht="9.6">
      <c r="A69" s="43">
        <f>A68+1</f>
        <v>58</v>
      </c>
      <c r="B69" s="45"/>
      <c r="C69" s="46" t="s">
        <v>83</v>
      </c>
      <c r="D69" s="47" t="s">
        <v>31</v>
      </c>
      <c r="E69" s="48">
        <v>4</v>
      </c>
      <c r="F69" s="49"/>
      <c r="G69" s="50">
        <f>E69*F69</f>
        <v>0</v>
      </c>
      <c r="H69" s="51">
        <v>0</v>
      </c>
      <c r="I69" s="52">
        <f>E69*H69</f>
        <v>0</v>
      </c>
      <c r="J69" s="53"/>
    </row>
    <row r="70" spans="1:10" s="1" customFormat="1" ht="9.6">
      <c r="A70" s="43">
        <f>A69+1</f>
        <v>59</v>
      </c>
      <c r="B70" s="45"/>
      <c r="C70" s="46" t="s">
        <v>84</v>
      </c>
      <c r="D70" s="47" t="s">
        <v>31</v>
      </c>
      <c r="E70" s="48">
        <v>8</v>
      </c>
      <c r="F70" s="49"/>
      <c r="G70" s="50">
        <f>E70*F70</f>
        <v>0</v>
      </c>
      <c r="H70" s="51">
        <v>0</v>
      </c>
      <c r="I70" s="52">
        <f>E70*H70</f>
        <v>0</v>
      </c>
      <c r="J70" s="53"/>
    </row>
    <row r="71" spans="1:10" s="1" customFormat="1" ht="9.6">
      <c r="A71" s="43">
        <f>A70+1</f>
        <v>60</v>
      </c>
      <c r="B71" s="45"/>
      <c r="C71" s="46" t="s">
        <v>85</v>
      </c>
      <c r="D71" s="47" t="s">
        <v>31</v>
      </c>
      <c r="E71" s="48">
        <v>16</v>
      </c>
      <c r="F71" s="49"/>
      <c r="G71" s="50">
        <f>E71*F71</f>
        <v>0</v>
      </c>
      <c r="H71" s="51">
        <v>0</v>
      </c>
      <c r="I71" s="52">
        <f>E71*H71</f>
        <v>0</v>
      </c>
      <c r="J71" s="53"/>
    </row>
    <row r="72" spans="1:10" s="1" customFormat="1" ht="19.2">
      <c r="A72" s="43">
        <f>A71+1</f>
        <v>61</v>
      </c>
      <c r="B72" s="45"/>
      <c r="C72" s="46" t="s">
        <v>86</v>
      </c>
      <c r="D72" s="47" t="s">
        <v>42</v>
      </c>
      <c r="E72" s="48">
        <v>1</v>
      </c>
      <c r="F72" s="49"/>
      <c r="G72" s="50">
        <f>E72*F72</f>
        <v>0</v>
      </c>
      <c r="H72" s="51">
        <v>0</v>
      </c>
      <c r="I72" s="52">
        <f>E72*H72</f>
        <v>0</v>
      </c>
      <c r="J72" s="53"/>
    </row>
    <row r="73" spans="1:10" s="1" customFormat="1" ht="9.6">
      <c r="A73" s="43">
        <f>A72+1</f>
        <v>62</v>
      </c>
      <c r="B73" s="45"/>
      <c r="C73" s="46" t="s">
        <v>87</v>
      </c>
      <c r="D73" s="47" t="s">
        <v>31</v>
      </c>
      <c r="E73" s="48">
        <v>8</v>
      </c>
      <c r="F73" s="49"/>
      <c r="G73" s="50">
        <f>E73*F73</f>
        <v>0</v>
      </c>
      <c r="H73" s="51">
        <v>0</v>
      </c>
      <c r="I73" s="52">
        <f>E73*H73</f>
        <v>0</v>
      </c>
      <c r="J73" s="53"/>
    </row>
    <row r="74" spans="1:10" s="1" customFormat="1" ht="9.6">
      <c r="A74" s="43">
        <f>A73+1</f>
        <v>63</v>
      </c>
      <c r="B74" s="45"/>
      <c r="C74" s="46" t="s">
        <v>53</v>
      </c>
      <c r="D74" s="47" t="s">
        <v>31</v>
      </c>
      <c r="E74" s="48">
        <v>4</v>
      </c>
      <c r="F74" s="49"/>
      <c r="G74" s="50">
        <f>E74*F74</f>
        <v>0</v>
      </c>
      <c r="H74" s="51">
        <v>0</v>
      </c>
      <c r="I74" s="52">
        <f>E74*H74</f>
        <v>0</v>
      </c>
      <c r="J74" s="53"/>
    </row>
    <row r="75" spans="1:10" s="1" customFormat="1" ht="9.6">
      <c r="A75" s="43">
        <f>A74+1</f>
        <v>64</v>
      </c>
      <c r="B75" s="45"/>
      <c r="C75" s="46" t="s">
        <v>55</v>
      </c>
      <c r="D75" s="47" t="s">
        <v>31</v>
      </c>
      <c r="E75" s="48">
        <v>24</v>
      </c>
      <c r="F75" s="49"/>
      <c r="G75" s="50">
        <f>E75*F75</f>
        <v>0</v>
      </c>
      <c r="H75" s="51">
        <v>0</v>
      </c>
      <c r="I75" s="52">
        <f>E75*H75</f>
        <v>0</v>
      </c>
      <c r="J75" s="53"/>
    </row>
    <row r="76" spans="1:10" s="1" customFormat="1" ht="9.6">
      <c r="A76" s="43">
        <f>A75+1</f>
        <v>65</v>
      </c>
      <c r="B76" s="45"/>
      <c r="C76" s="46" t="s">
        <v>88</v>
      </c>
      <c r="D76" s="47" t="s">
        <v>31</v>
      </c>
      <c r="E76" s="48">
        <v>10</v>
      </c>
      <c r="F76" s="49"/>
      <c r="G76" s="50">
        <f>E76*F76</f>
        <v>0</v>
      </c>
      <c r="H76" s="51">
        <v>0</v>
      </c>
      <c r="I76" s="52">
        <f>E76*H76</f>
        <v>0</v>
      </c>
      <c r="J76" s="53"/>
    </row>
    <row r="77" spans="1:10" s="1" customFormat="1" ht="19.2">
      <c r="A77" s="43">
        <f>A76+1</f>
        <v>66</v>
      </c>
      <c r="B77" s="45"/>
      <c r="C77" s="46" t="s">
        <v>89</v>
      </c>
      <c r="D77" s="47" t="s">
        <v>35</v>
      </c>
      <c r="E77" s="48">
        <v>10</v>
      </c>
      <c r="F77" s="49"/>
      <c r="G77" s="50">
        <f>E77*F77</f>
        <v>0</v>
      </c>
      <c r="H77" s="51">
        <v>0</v>
      </c>
      <c r="I77" s="52">
        <f>E77*H77</f>
        <v>0</v>
      </c>
      <c r="J77" s="53"/>
    </row>
    <row r="78" spans="1:10" s="1" customFormat="1" ht="19.2">
      <c r="A78" s="43">
        <f>A77+1</f>
        <v>67</v>
      </c>
      <c r="B78" s="45"/>
      <c r="C78" s="46" t="s">
        <v>90</v>
      </c>
      <c r="D78" s="47" t="s">
        <v>35</v>
      </c>
      <c r="E78" s="48">
        <v>10</v>
      </c>
      <c r="F78" s="49"/>
      <c r="G78" s="50">
        <f>E78*F78</f>
        <v>0</v>
      </c>
      <c r="H78" s="51">
        <v>0</v>
      </c>
      <c r="I78" s="52">
        <f>E78*H78</f>
        <v>0</v>
      </c>
      <c r="J78" s="53"/>
    </row>
    <row r="79" spans="1:10" s="1" customFormat="1" ht="9.6">
      <c r="A79" s="43">
        <f>A78+1</f>
        <v>68</v>
      </c>
      <c r="B79" s="45"/>
      <c r="C79" s="46" t="s">
        <v>91</v>
      </c>
      <c r="D79" s="47" t="s">
        <v>35</v>
      </c>
      <c r="E79" s="48">
        <v>10</v>
      </c>
      <c r="F79" s="49"/>
      <c r="G79" s="50">
        <f>E79*F79</f>
        <v>0</v>
      </c>
      <c r="H79" s="51">
        <v>0</v>
      </c>
      <c r="I79" s="52">
        <f>E79*H79</f>
        <v>0</v>
      </c>
      <c r="J79" s="53"/>
    </row>
    <row r="80" spans="1:10" s="1" customFormat="1" ht="19.2">
      <c r="A80" s="43">
        <f>A79+1</f>
        <v>69</v>
      </c>
      <c r="B80" s="45"/>
      <c r="C80" s="46" t="s">
        <v>92</v>
      </c>
      <c r="D80" s="47" t="s">
        <v>35</v>
      </c>
      <c r="E80" s="48">
        <v>400</v>
      </c>
      <c r="F80" s="49"/>
      <c r="G80" s="50">
        <f>E80*F80</f>
        <v>0</v>
      </c>
      <c r="H80" s="51">
        <v>0</v>
      </c>
      <c r="I80" s="52">
        <f>E80*H80</f>
        <v>0</v>
      </c>
      <c r="J80" s="53"/>
    </row>
    <row r="81" spans="1:10" s="1" customFormat="1" ht="19.2">
      <c r="A81" s="43">
        <f>A80+1</f>
        <v>70</v>
      </c>
      <c r="B81" s="45"/>
      <c r="C81" s="46" t="s">
        <v>93</v>
      </c>
      <c r="D81" s="47" t="s">
        <v>42</v>
      </c>
      <c r="E81" s="48">
        <v>1</v>
      </c>
      <c r="F81" s="49"/>
      <c r="G81" s="50">
        <f>E81*F81</f>
        <v>0</v>
      </c>
      <c r="H81" s="51">
        <v>0</v>
      </c>
      <c r="I81" s="52">
        <f>E81*H81</f>
        <v>0</v>
      </c>
      <c r="J81" s="53"/>
    </row>
    <row r="82" spans="1:10" s="1" customFormat="1" ht="19.2">
      <c r="A82" s="43">
        <f>A81+1</f>
        <v>71</v>
      </c>
      <c r="B82" s="45"/>
      <c r="C82" s="46" t="s">
        <v>94</v>
      </c>
      <c r="D82" s="47" t="s">
        <v>37</v>
      </c>
      <c r="E82" s="48">
        <v>20</v>
      </c>
      <c r="F82" s="49"/>
      <c r="G82" s="50">
        <f>E82*F82</f>
        <v>0</v>
      </c>
      <c r="H82" s="51">
        <v>0</v>
      </c>
      <c r="I82" s="52">
        <f>E82*H82</f>
        <v>0</v>
      </c>
      <c r="J82" s="53"/>
    </row>
    <row r="83" spans="1:10" s="1" customFormat="1" ht="9.6">
      <c r="A83" s="43">
        <f>A82+1</f>
        <v>72</v>
      </c>
      <c r="B83" s="45"/>
      <c r="C83" s="46" t="s">
        <v>95</v>
      </c>
      <c r="D83" s="47" t="s">
        <v>37</v>
      </c>
      <c r="E83" s="48">
        <v>30</v>
      </c>
      <c r="F83" s="49"/>
      <c r="G83" s="50">
        <f>E83*F83</f>
        <v>0</v>
      </c>
      <c r="H83" s="51">
        <v>0</v>
      </c>
      <c r="I83" s="52">
        <f>E83*H83</f>
        <v>0</v>
      </c>
      <c r="J83" s="53"/>
    </row>
    <row r="84" spans="1:10" s="1" customFormat="1" ht="9.6">
      <c r="A84" s="43">
        <f>A83+1</f>
        <v>73</v>
      </c>
      <c r="B84" s="45"/>
      <c r="C84" s="46" t="s">
        <v>96</v>
      </c>
      <c r="D84" s="47" t="s">
        <v>37</v>
      </c>
      <c r="E84" s="48">
        <v>10</v>
      </c>
      <c r="F84" s="49"/>
      <c r="G84" s="50">
        <f>E84*F84</f>
        <v>0</v>
      </c>
      <c r="H84" s="51">
        <v>0</v>
      </c>
      <c r="I84" s="52">
        <f>E84*H84</f>
        <v>0</v>
      </c>
      <c r="J84" s="53"/>
    </row>
    <row r="85" spans="1:10" s="1" customFormat="1" ht="19.2">
      <c r="A85" s="43">
        <f>A84+1</f>
        <v>74</v>
      </c>
      <c r="B85" s="45"/>
      <c r="C85" s="46" t="s">
        <v>76</v>
      </c>
      <c r="D85" s="47" t="s">
        <v>37</v>
      </c>
      <c r="E85" s="48">
        <v>220</v>
      </c>
      <c r="F85" s="49"/>
      <c r="G85" s="50">
        <f>E85*F85</f>
        <v>0</v>
      </c>
      <c r="H85" s="51">
        <v>0</v>
      </c>
      <c r="I85" s="52">
        <f>E85*H85</f>
        <v>0</v>
      </c>
      <c r="J85" s="53"/>
    </row>
    <row r="86" spans="1:10" s="1" customFormat="1" ht="9.6">
      <c r="A86" s="43">
        <f>A85+1</f>
        <v>75</v>
      </c>
      <c r="B86" s="45"/>
      <c r="C86" s="46" t="s">
        <v>97</v>
      </c>
      <c r="D86" s="47" t="s">
        <v>35</v>
      </c>
      <c r="E86" s="48">
        <v>300</v>
      </c>
      <c r="F86" s="49"/>
      <c r="G86" s="50">
        <f>E86*F86</f>
        <v>0</v>
      </c>
      <c r="H86" s="51">
        <v>0</v>
      </c>
      <c r="I86" s="52">
        <f>E86*H86</f>
        <v>0</v>
      </c>
      <c r="J86" s="53"/>
    </row>
    <row r="87" spans="1:10" s="1" customFormat="1" ht="9.6">
      <c r="A87" s="43">
        <f>A86+1</f>
        <v>76</v>
      </c>
      <c r="B87" s="45"/>
      <c r="C87" s="46" t="s">
        <v>98</v>
      </c>
      <c r="D87" s="47" t="s">
        <v>37</v>
      </c>
      <c r="E87" s="48">
        <v>20</v>
      </c>
      <c r="F87" s="49"/>
      <c r="G87" s="50">
        <f>E87*F87</f>
        <v>0</v>
      </c>
      <c r="H87" s="51">
        <v>0</v>
      </c>
      <c r="I87" s="52">
        <f>E87*H87</f>
        <v>0</v>
      </c>
      <c r="J87" s="53"/>
    </row>
    <row r="88" spans="1:10" s="1" customFormat="1" ht="9.6">
      <c r="A88" s="43">
        <f>A87+1</f>
        <v>77</v>
      </c>
      <c r="B88" s="45"/>
      <c r="C88" s="46" t="s">
        <v>99</v>
      </c>
      <c r="D88" s="47" t="s">
        <v>35</v>
      </c>
      <c r="E88" s="48">
        <v>400</v>
      </c>
      <c r="F88" s="49"/>
      <c r="G88" s="50">
        <f>E88*F88</f>
        <v>0</v>
      </c>
      <c r="H88" s="51">
        <v>0</v>
      </c>
      <c r="I88" s="52">
        <f>E88*H88</f>
        <v>0</v>
      </c>
      <c r="J88" s="53"/>
    </row>
    <row r="89" spans="1:10" s="1" customFormat="1" ht="19.2">
      <c r="A89" s="43">
        <f>A88+1</f>
        <v>78</v>
      </c>
      <c r="B89" s="45"/>
      <c r="C89" s="46" t="s">
        <v>100</v>
      </c>
      <c r="D89" s="47" t="s">
        <v>35</v>
      </c>
      <c r="E89" s="48">
        <v>6</v>
      </c>
      <c r="F89" s="49"/>
      <c r="G89" s="50">
        <f>E89*F89</f>
        <v>0</v>
      </c>
      <c r="H89" s="51">
        <v>0</v>
      </c>
      <c r="I89" s="52">
        <f>E89*H89</f>
        <v>0</v>
      </c>
      <c r="J89" s="53"/>
    </row>
    <row r="90" spans="1:10" s="1" customFormat="1" ht="9.6">
      <c r="A90" s="43">
        <f>A89+1</f>
        <v>79</v>
      </c>
      <c r="B90" s="45"/>
      <c r="C90" s="46" t="s">
        <v>101</v>
      </c>
      <c r="D90" s="47" t="s">
        <v>35</v>
      </c>
      <c r="E90" s="48">
        <v>4</v>
      </c>
      <c r="F90" s="49"/>
      <c r="G90" s="50">
        <f>E90*F90</f>
        <v>0</v>
      </c>
      <c r="H90" s="51">
        <v>0</v>
      </c>
      <c r="I90" s="52">
        <f>E90*H90</f>
        <v>0</v>
      </c>
      <c r="J90" s="53"/>
    </row>
    <row r="91" spans="1:10" s="1" customFormat="1" ht="19.2">
      <c r="A91" s="43">
        <f>A90+1</f>
        <v>80</v>
      </c>
      <c r="B91" s="45"/>
      <c r="C91" s="46" t="s">
        <v>102</v>
      </c>
      <c r="D91" s="47" t="s">
        <v>35</v>
      </c>
      <c r="E91" s="48">
        <v>68</v>
      </c>
      <c r="F91" s="49"/>
      <c r="G91" s="50">
        <f>E91*F91</f>
        <v>0</v>
      </c>
      <c r="H91" s="51">
        <v>0</v>
      </c>
      <c r="I91" s="52">
        <f>E91*H91</f>
        <v>0</v>
      </c>
      <c r="J91" s="53"/>
    </row>
    <row r="92" spans="1:10" s="1" customFormat="1" ht="19.2">
      <c r="A92" s="43">
        <f>A91+1</f>
        <v>81</v>
      </c>
      <c r="B92" s="45"/>
      <c r="C92" s="46" t="s">
        <v>103</v>
      </c>
      <c r="D92" s="47" t="s">
        <v>35</v>
      </c>
      <c r="E92" s="48">
        <v>30</v>
      </c>
      <c r="F92" s="49"/>
      <c r="G92" s="50">
        <f>E92*F92</f>
        <v>0</v>
      </c>
      <c r="H92" s="51">
        <v>0</v>
      </c>
      <c r="I92" s="52">
        <f>E92*H92</f>
        <v>0</v>
      </c>
      <c r="J92" s="53"/>
    </row>
    <row r="93" spans="1:10" s="1" customFormat="1" ht="19.2">
      <c r="A93" s="43">
        <f>A92+1</f>
        <v>82</v>
      </c>
      <c r="B93" s="45"/>
      <c r="C93" s="46" t="s">
        <v>104</v>
      </c>
      <c r="D93" s="47" t="s">
        <v>35</v>
      </c>
      <c r="E93" s="48">
        <v>22</v>
      </c>
      <c r="F93" s="49"/>
      <c r="G93" s="50">
        <f>E93*F93</f>
        <v>0</v>
      </c>
      <c r="H93" s="51">
        <v>0</v>
      </c>
      <c r="I93" s="52">
        <f>E93*H93</f>
        <v>0</v>
      </c>
      <c r="J93" s="53"/>
    </row>
    <row r="94" spans="1:10" s="1" customFormat="1" ht="19.2">
      <c r="A94" s="43">
        <f>A93+1</f>
        <v>83</v>
      </c>
      <c r="B94" s="45"/>
      <c r="C94" s="46" t="s">
        <v>105</v>
      </c>
      <c r="D94" s="47" t="s">
        <v>35</v>
      </c>
      <c r="E94" s="48">
        <v>4</v>
      </c>
      <c r="F94" s="49"/>
      <c r="G94" s="50">
        <f>E94*F94</f>
        <v>0</v>
      </c>
      <c r="H94" s="51">
        <v>0</v>
      </c>
      <c r="I94" s="52">
        <f>E94*H94</f>
        <v>0</v>
      </c>
      <c r="J94" s="53"/>
    </row>
    <row r="95" spans="1:10" s="1" customFormat="1" ht="19.2">
      <c r="A95" s="43">
        <f>A94+1</f>
        <v>84</v>
      </c>
      <c r="B95" s="45"/>
      <c r="C95" s="46" t="s">
        <v>106</v>
      </c>
      <c r="D95" s="47" t="s">
        <v>35</v>
      </c>
      <c r="E95" s="48">
        <v>8</v>
      </c>
      <c r="F95" s="49"/>
      <c r="G95" s="50">
        <f>E95*F95</f>
        <v>0</v>
      </c>
      <c r="H95" s="51">
        <v>0</v>
      </c>
      <c r="I95" s="52">
        <f>E95*H95</f>
        <v>0</v>
      </c>
      <c r="J95" s="53"/>
    </row>
    <row r="96" spans="1:10" s="1" customFormat="1" ht="19.2">
      <c r="A96" s="43">
        <f>A95+1</f>
        <v>85</v>
      </c>
      <c r="B96" s="45"/>
      <c r="C96" s="46" t="s">
        <v>107</v>
      </c>
      <c r="D96" s="47" t="s">
        <v>35</v>
      </c>
      <c r="E96" s="48">
        <v>20</v>
      </c>
      <c r="F96" s="49"/>
      <c r="G96" s="50">
        <f>E96*F96</f>
        <v>0</v>
      </c>
      <c r="H96" s="51">
        <v>0</v>
      </c>
      <c r="I96" s="52">
        <f>E96*H96</f>
        <v>0</v>
      </c>
      <c r="J96" s="53"/>
    </row>
    <row r="97" spans="1:10" s="1" customFormat="1" ht="19.2">
      <c r="A97" s="43">
        <f>A96+1</f>
        <v>86</v>
      </c>
      <c r="B97" s="45"/>
      <c r="C97" s="46" t="s">
        <v>108</v>
      </c>
      <c r="D97" s="47" t="s">
        <v>35</v>
      </c>
      <c r="E97" s="48">
        <v>6</v>
      </c>
      <c r="F97" s="49"/>
      <c r="G97" s="50">
        <f>E97*F97</f>
        <v>0</v>
      </c>
      <c r="H97" s="51">
        <v>0</v>
      </c>
      <c r="I97" s="52">
        <f>E97*H97</f>
        <v>0</v>
      </c>
      <c r="J97" s="53"/>
    </row>
    <row r="98" spans="1:10" s="1" customFormat="1" ht="19.2">
      <c r="A98" s="43">
        <f>A97+1</f>
        <v>87</v>
      </c>
      <c r="B98" s="45"/>
      <c r="C98" s="46" t="s">
        <v>109</v>
      </c>
      <c r="D98" s="47" t="s">
        <v>35</v>
      </c>
      <c r="E98" s="48">
        <v>6</v>
      </c>
      <c r="F98" s="49"/>
      <c r="G98" s="50">
        <f>E98*F98</f>
        <v>0</v>
      </c>
      <c r="H98" s="51">
        <v>0</v>
      </c>
      <c r="I98" s="52">
        <f>E98*H98</f>
        <v>0</v>
      </c>
      <c r="J98" s="53"/>
    </row>
    <row r="99" spans="1:10" s="1" customFormat="1" ht="19.2">
      <c r="A99" s="43">
        <f>A98+1</f>
        <v>88</v>
      </c>
      <c r="B99" s="45"/>
      <c r="C99" s="46" t="s">
        <v>110</v>
      </c>
      <c r="D99" s="47" t="s">
        <v>35</v>
      </c>
      <c r="E99" s="48">
        <v>6</v>
      </c>
      <c r="F99" s="49"/>
      <c r="G99" s="50">
        <f>E99*F99</f>
        <v>0</v>
      </c>
      <c r="H99" s="51">
        <v>0</v>
      </c>
      <c r="I99" s="52">
        <f>E99*H99</f>
        <v>0</v>
      </c>
      <c r="J99" s="53"/>
    </row>
    <row r="100" spans="1:10" s="1" customFormat="1" ht="9.6">
      <c r="A100" s="43">
        <f>A99+1</f>
        <v>89</v>
      </c>
      <c r="B100" s="45"/>
      <c r="C100" s="46" t="s">
        <v>111</v>
      </c>
      <c r="D100" s="47" t="s">
        <v>35</v>
      </c>
      <c r="E100" s="48">
        <v>17</v>
      </c>
      <c r="F100" s="49"/>
      <c r="G100" s="50">
        <f>E100*F100</f>
        <v>0</v>
      </c>
      <c r="H100" s="51">
        <v>0</v>
      </c>
      <c r="I100" s="52">
        <f>E100*H100</f>
        <v>0</v>
      </c>
      <c r="J100" s="53"/>
    </row>
    <row r="101" spans="1:10" s="1" customFormat="1" ht="9.6">
      <c r="A101" s="43">
        <f>A100+1</f>
        <v>90</v>
      </c>
      <c r="B101" s="45"/>
      <c r="C101" s="46" t="s">
        <v>112</v>
      </c>
      <c r="D101" s="47" t="s">
        <v>35</v>
      </c>
      <c r="E101" s="48">
        <v>4</v>
      </c>
      <c r="F101" s="49"/>
      <c r="G101" s="50">
        <f>E101*F101</f>
        <v>0</v>
      </c>
      <c r="H101" s="51">
        <v>0</v>
      </c>
      <c r="I101" s="52">
        <f>E101*H101</f>
        <v>0</v>
      </c>
      <c r="J101" s="53"/>
    </row>
    <row r="102" spans="1:10" s="1" customFormat="1" ht="9.6">
      <c r="A102" s="43">
        <f>A101+1</f>
        <v>91</v>
      </c>
      <c r="B102" s="45"/>
      <c r="C102" s="46" t="s">
        <v>113</v>
      </c>
      <c r="D102" s="47" t="s">
        <v>35</v>
      </c>
      <c r="E102" s="48">
        <v>191</v>
      </c>
      <c r="F102" s="49"/>
      <c r="G102" s="50">
        <f>E102*F102</f>
        <v>0</v>
      </c>
      <c r="H102" s="51">
        <v>0</v>
      </c>
      <c r="I102" s="52">
        <f>E102*H102</f>
        <v>0</v>
      </c>
      <c r="J102" s="53"/>
    </row>
    <row r="103" spans="1:10" s="1" customFormat="1" ht="19.2">
      <c r="A103" s="43">
        <f>A102+1</f>
        <v>92</v>
      </c>
      <c r="B103" s="45"/>
      <c r="C103" s="46" t="s">
        <v>114</v>
      </c>
      <c r="D103" s="47" t="s">
        <v>35</v>
      </c>
      <c r="E103" s="48">
        <v>6</v>
      </c>
      <c r="F103" s="49"/>
      <c r="G103" s="50">
        <f>E103*F103</f>
        <v>0</v>
      </c>
      <c r="H103" s="51">
        <v>0</v>
      </c>
      <c r="I103" s="52">
        <f>E103*H103</f>
        <v>0</v>
      </c>
      <c r="J103" s="53"/>
    </row>
    <row r="104" spans="1:10" s="1" customFormat="1" ht="19.2">
      <c r="A104" s="43">
        <f>A103+1</f>
        <v>93</v>
      </c>
      <c r="B104" s="45"/>
      <c r="C104" s="46" t="s">
        <v>115</v>
      </c>
      <c r="D104" s="47" t="s">
        <v>35</v>
      </c>
      <c r="E104" s="48">
        <v>10</v>
      </c>
      <c r="F104" s="49"/>
      <c r="G104" s="50">
        <f>E104*F104</f>
        <v>0</v>
      </c>
      <c r="H104" s="51">
        <v>0</v>
      </c>
      <c r="I104" s="52">
        <f>E104*H104</f>
        <v>0</v>
      </c>
      <c r="J104" s="53"/>
    </row>
    <row r="105" spans="1:10" s="1" customFormat="1" ht="19.2">
      <c r="A105" s="43">
        <f>A104+1</f>
        <v>94</v>
      </c>
      <c r="B105" s="45"/>
      <c r="C105" s="46" t="s">
        <v>116</v>
      </c>
      <c r="D105" s="47" t="s">
        <v>35</v>
      </c>
      <c r="E105" s="48">
        <v>20</v>
      </c>
      <c r="F105" s="49"/>
      <c r="G105" s="50">
        <f>E105*F105</f>
        <v>0</v>
      </c>
      <c r="H105" s="51">
        <v>0</v>
      </c>
      <c r="I105" s="52">
        <f>E105*H105</f>
        <v>0</v>
      </c>
      <c r="J105" s="53"/>
    </row>
    <row r="106" spans="1:10" s="1" customFormat="1" ht="9.6">
      <c r="A106" s="43">
        <f>A105+1</f>
        <v>95</v>
      </c>
      <c r="B106" s="45"/>
      <c r="C106" s="46" t="s">
        <v>117</v>
      </c>
      <c r="D106" s="47" t="s">
        <v>35</v>
      </c>
      <c r="E106" s="48">
        <v>20</v>
      </c>
      <c r="F106" s="49"/>
      <c r="G106" s="50">
        <f>E106*F106</f>
        <v>0</v>
      </c>
      <c r="H106" s="51">
        <v>0</v>
      </c>
      <c r="I106" s="52">
        <f>E106*H106</f>
        <v>0</v>
      </c>
      <c r="J106" s="53"/>
    </row>
    <row r="107" spans="1:10" s="1" customFormat="1" ht="19.2">
      <c r="A107" s="43">
        <f>A106+1</f>
        <v>96</v>
      </c>
      <c r="B107" s="45"/>
      <c r="C107" s="46" t="s">
        <v>66</v>
      </c>
      <c r="D107" s="47" t="s">
        <v>37</v>
      </c>
      <c r="E107" s="48">
        <v>40</v>
      </c>
      <c r="F107" s="49"/>
      <c r="G107" s="50">
        <f>E107*F107</f>
        <v>0</v>
      </c>
      <c r="H107" s="51">
        <v>0</v>
      </c>
      <c r="I107" s="52">
        <f>E107*H107</f>
        <v>0</v>
      </c>
      <c r="J107" s="53"/>
    </row>
    <row r="108" spans="1:10" s="1" customFormat="1" ht="9.6">
      <c r="A108" s="43">
        <f>A107+1</f>
        <v>97</v>
      </c>
      <c r="B108" s="45"/>
      <c r="C108" s="46" t="s">
        <v>118</v>
      </c>
      <c r="D108" s="47" t="s">
        <v>68</v>
      </c>
      <c r="E108" s="48">
        <v>20</v>
      </c>
      <c r="F108" s="49"/>
      <c r="G108" s="50">
        <f>E108*F108</f>
        <v>0</v>
      </c>
      <c r="H108" s="51">
        <v>0</v>
      </c>
      <c r="I108" s="52">
        <f>E108*H108</f>
        <v>0</v>
      </c>
      <c r="J108" s="53"/>
    </row>
    <row r="109" spans="1:10" s="1" customFormat="1" ht="19.2">
      <c r="A109" s="43">
        <f>A108+1</f>
        <v>98</v>
      </c>
      <c r="B109" s="45"/>
      <c r="C109" s="46" t="s">
        <v>119</v>
      </c>
      <c r="D109" s="47" t="s">
        <v>37</v>
      </c>
      <c r="E109" s="48">
        <v>40</v>
      </c>
      <c r="F109" s="49"/>
      <c r="G109" s="50">
        <f>E109*F109</f>
        <v>0</v>
      </c>
      <c r="H109" s="51">
        <v>0</v>
      </c>
      <c r="I109" s="52">
        <f>E109*H109</f>
        <v>0</v>
      </c>
      <c r="J109" s="53"/>
    </row>
    <row r="110" spans="1:10" s="1" customFormat="1" ht="9.6">
      <c r="A110" s="43">
        <f>A109+1</f>
        <v>99</v>
      </c>
      <c r="B110" s="45"/>
      <c r="C110" s="46" t="s">
        <v>120</v>
      </c>
      <c r="D110" s="47" t="s">
        <v>121</v>
      </c>
      <c r="E110" s="48">
        <v>25</v>
      </c>
      <c r="F110" s="49"/>
      <c r="G110" s="50">
        <f>E110*F110</f>
        <v>0</v>
      </c>
      <c r="H110" s="51">
        <v>0</v>
      </c>
      <c r="I110" s="52">
        <f>E110*H110</f>
        <v>0</v>
      </c>
      <c r="J110" s="53"/>
    </row>
    <row r="111" spans="1:10" s="1" customFormat="1" ht="9.6">
      <c r="A111" s="43">
        <f>A110+1</f>
        <v>100</v>
      </c>
      <c r="B111" s="45"/>
      <c r="C111" s="46" t="s">
        <v>122</v>
      </c>
      <c r="D111" s="47" t="s">
        <v>68</v>
      </c>
      <c r="E111" s="48">
        <v>300</v>
      </c>
      <c r="F111" s="49"/>
      <c r="G111" s="50">
        <f>E111*F111</f>
        <v>0</v>
      </c>
      <c r="H111" s="51">
        <v>0</v>
      </c>
      <c r="I111" s="52">
        <f>E111*H111</f>
        <v>0</v>
      </c>
      <c r="J111" s="53"/>
    </row>
    <row r="112" spans="1:10" s="1" customFormat="1" ht="9.6">
      <c r="A112" s="43">
        <f>A111+1</f>
        <v>101</v>
      </c>
      <c r="B112" s="45"/>
      <c r="C112" s="46" t="s">
        <v>123</v>
      </c>
      <c r="D112" s="47" t="s">
        <v>35</v>
      </c>
      <c r="E112" s="48">
        <v>400</v>
      </c>
      <c r="F112" s="49"/>
      <c r="G112" s="50">
        <f>E112*F112</f>
        <v>0</v>
      </c>
      <c r="H112" s="51">
        <v>0</v>
      </c>
      <c r="I112" s="52">
        <f>E112*H112</f>
        <v>0</v>
      </c>
      <c r="J112" s="53"/>
    </row>
    <row r="113" spans="1:10" s="1" customFormat="1" ht="9.6">
      <c r="A113" s="43">
        <f>A112+1</f>
        <v>102</v>
      </c>
      <c r="B113" s="45"/>
      <c r="C113" s="46" t="s">
        <v>124</v>
      </c>
      <c r="D113" s="47" t="s">
        <v>42</v>
      </c>
      <c r="E113" s="48">
        <v>1</v>
      </c>
      <c r="F113" s="49"/>
      <c r="G113" s="50">
        <f>E113*F113</f>
        <v>0</v>
      </c>
      <c r="H113" s="51">
        <v>0</v>
      </c>
      <c r="I113" s="52">
        <f>E113*H113</f>
        <v>0</v>
      </c>
      <c r="J113" s="53"/>
    </row>
    <row r="114" spans="1:10" s="1" customFormat="1" ht="9.6">
      <c r="A114" s="43">
        <f>A113+1</f>
        <v>103</v>
      </c>
      <c r="B114" s="45"/>
      <c r="C114" s="46" t="s">
        <v>125</v>
      </c>
      <c r="D114" s="47" t="s">
        <v>42</v>
      </c>
      <c r="E114" s="48">
        <v>1</v>
      </c>
      <c r="F114" s="49"/>
      <c r="G114" s="50">
        <f>E114*F114</f>
        <v>0</v>
      </c>
      <c r="H114" s="51">
        <v>0</v>
      </c>
      <c r="I114" s="52">
        <f>E114*H114</f>
        <v>0</v>
      </c>
      <c r="J114" s="53"/>
    </row>
    <row r="115" spans="1:10" s="1" customFormat="1" ht="9.6">
      <c r="A115" s="43">
        <f>A114+1</f>
        <v>104</v>
      </c>
      <c r="B115" s="45"/>
      <c r="C115" s="46" t="s">
        <v>126</v>
      </c>
      <c r="D115" s="47" t="s">
        <v>68</v>
      </c>
      <c r="E115" s="48">
        <v>200</v>
      </c>
      <c r="F115" s="49"/>
      <c r="G115" s="50">
        <f>E115*F115</f>
        <v>0</v>
      </c>
      <c r="H115" s="51">
        <v>0</v>
      </c>
      <c r="I115" s="52">
        <f>E115*H115</f>
        <v>0</v>
      </c>
      <c r="J115" s="53"/>
    </row>
    <row r="116" spans="1:10" s="1" customFormat="1" ht="28.8">
      <c r="A116" s="43">
        <f>A115+1</f>
        <v>105</v>
      </c>
      <c r="B116" s="45"/>
      <c r="C116" s="46" t="s">
        <v>127</v>
      </c>
      <c r="D116" s="47" t="s">
        <v>35</v>
      </c>
      <c r="E116" s="48">
        <v>1</v>
      </c>
      <c r="F116" s="49"/>
      <c r="G116" s="50">
        <f>E116*F116</f>
        <v>0</v>
      </c>
      <c r="H116" s="51">
        <v>0</v>
      </c>
      <c r="I116" s="52">
        <f>E116*H116</f>
        <v>0</v>
      </c>
      <c r="J116" s="53"/>
    </row>
    <row r="117" spans="1:10" s="1" customFormat="1" ht="9.6">
      <c r="A117" s="43">
        <f>A116+1</f>
        <v>106</v>
      </c>
      <c r="B117" s="45"/>
      <c r="C117" s="46" t="s">
        <v>128</v>
      </c>
      <c r="D117" s="47" t="s">
        <v>129</v>
      </c>
      <c r="E117" s="48">
        <v>1</v>
      </c>
      <c r="F117" s="49"/>
      <c r="G117" s="50">
        <f>E117*F117</f>
        <v>0</v>
      </c>
      <c r="H117" s="51">
        <v>0</v>
      </c>
      <c r="I117" s="52">
        <f>E117*H117</f>
        <v>0</v>
      </c>
      <c r="J117" s="53"/>
    </row>
    <row r="118" spans="1:10" s="28" customFormat="1" ht="10.8" thickBot="1">
      <c r="A118" s="55"/>
      <c r="B118" s="57" t="s">
        <v>130</v>
      </c>
      <c r="C118" s="58" t="s">
        <v>131</v>
      </c>
      <c r="D118" s="56"/>
      <c r="E118" s="56"/>
      <c r="F118" s="59"/>
      <c r="G118" s="71">
        <f>SUM(G12:G117)</f>
        <v>0</v>
      </c>
      <c r="H118" s="60"/>
      <c r="I118" s="72">
        <f>SUM(I12:I117)</f>
        <v>0</v>
      </c>
      <c r="J118" s="61"/>
    </row>
    <row r="119" spans="1:10" ht="13.8" thickBot="1">
      <c r="A119" s="73"/>
      <c r="B119" s="73"/>
      <c r="C119" s="73"/>
      <c r="D119" s="73"/>
      <c r="E119" s="73"/>
      <c r="F119" s="73"/>
      <c r="G119" s="73"/>
      <c r="H119" s="73"/>
      <c r="I119" s="73"/>
      <c r="J119" s="73"/>
    </row>
    <row r="120" spans="1:10" s="28" customFormat="1" ht="13.8" thickBot="1">
      <c r="A120" s="74"/>
      <c r="B120" s="75"/>
      <c r="C120" s="77" t="s">
        <v>132</v>
      </c>
      <c r="D120" s="76"/>
      <c r="E120" s="76"/>
      <c r="F120" s="76"/>
      <c r="G120" s="76"/>
      <c r="H120" s="76"/>
      <c r="I120" s="78">
        <f>'KRYCÍ LIST #6'!E20</f>
        <v>0</v>
      </c>
      <c r="J120" s="79"/>
    </row>
  </sheetData>
  <mergeCells count="13">
    <mergeCell ref="H6:I7"/>
    <mergeCell ref="J6:J8"/>
    <mergeCell ref="I120:J120"/>
    <mergeCell ref="A1:H1"/>
    <mergeCell ref="I1:J1"/>
    <mergeCell ref="A2:H2"/>
    <mergeCell ref="I2:J2"/>
    <mergeCell ref="A4:J4"/>
    <mergeCell ref="B6:B8"/>
    <mergeCell ref="C6:C8"/>
    <mergeCell ref="D6:D8"/>
    <mergeCell ref="E6:E8"/>
    <mergeCell ref="F6:G7"/>
  </mergeCells>
  <printOptions horizontalCentered="1"/>
  <pageMargins left="0.39375000000000004" right="0.39375000000000004" top="0.59027777777777779" bottom="0.59027777777777779" header="0.3" footer="0.3"/>
  <pageSetup paperSize="9" orientation="landscape" horizontalDpi="0" verticalDpi="0" r:id="rId1"/>
  <headerFooter>
    <oddFooter>&amp;CStránka &amp;P z &amp;N</oddFooter>
  </headerFooter>
</worksheet>
</file>

<file path=xl/worksheets/sheet3.xml><?xml version="1.0" encoding="utf-8"?>
<worksheet xmlns="http://schemas.openxmlformats.org/spreadsheetml/2006/main" xmlns:r="http://schemas.openxmlformats.org/officeDocument/2006/relationships">
  <dimension ref="A1:M41"/>
  <sheetViews>
    <sheetView workbookViewId="0">
      <selection activeCell="K19" sqref="K19"/>
    </sheetView>
  </sheetViews>
  <sheetFormatPr defaultRowHeight="13.2"/>
  <cols>
    <col min="1" max="1" width="2.109375" customWidth="1"/>
    <col min="2" max="2" width="4.5546875" customWidth="1"/>
    <col min="3" max="3" width="4.33203125" customWidth="1"/>
    <col min="4" max="4" width="6.6640625" customWidth="1"/>
    <col min="5" max="5" width="6.44140625" customWidth="1"/>
    <col min="6" max="6" width="9.5546875" customWidth="1"/>
    <col min="7" max="7" width="12.33203125" customWidth="1"/>
    <col min="8" max="8" width="6.44140625" customWidth="1"/>
    <col min="9" max="9" width="2.44140625" customWidth="1"/>
    <col min="10" max="10" width="5" customWidth="1"/>
    <col min="11" max="11" width="11.88671875" customWidth="1"/>
    <col min="12" max="12" width="2.33203125" customWidth="1"/>
    <col min="13" max="13" width="13.5546875" customWidth="1"/>
  </cols>
  <sheetData>
    <row r="1" spans="1:13" ht="18.45" customHeight="1">
      <c r="A1" s="97" t="s">
        <v>140</v>
      </c>
      <c r="B1" s="7"/>
      <c r="C1" s="7"/>
      <c r="D1" s="7"/>
      <c r="E1" s="7"/>
      <c r="F1" s="7"/>
      <c r="G1" s="7"/>
      <c r="H1" s="7"/>
      <c r="I1" s="7"/>
      <c r="J1" s="7"/>
      <c r="K1" s="7"/>
      <c r="L1" s="7"/>
      <c r="M1" s="7"/>
    </row>
    <row r="2" spans="1:13" ht="10.050000000000001" customHeight="1" thickBot="1">
      <c r="A2" s="98"/>
      <c r="B2" s="98"/>
      <c r="C2" s="98"/>
      <c r="D2" s="98"/>
      <c r="E2" s="98"/>
      <c r="F2" s="98"/>
      <c r="G2" s="98"/>
      <c r="H2" s="98"/>
      <c r="I2" s="98"/>
      <c r="J2" s="98"/>
      <c r="K2" s="98"/>
      <c r="L2" s="98"/>
      <c r="M2" s="98"/>
    </row>
    <row r="3" spans="1:13" ht="13.05" customHeight="1">
      <c r="A3" s="150" t="s">
        <v>141</v>
      </c>
      <c r="B3" s="16"/>
      <c r="C3" s="16"/>
      <c r="D3" s="100"/>
      <c r="E3" s="101" t="s">
        <v>142</v>
      </c>
      <c r="F3" s="16"/>
      <c r="G3" s="16"/>
      <c r="H3" s="16"/>
      <c r="I3" s="16"/>
      <c r="J3" s="100"/>
      <c r="K3" s="101" t="s">
        <v>143</v>
      </c>
      <c r="L3" s="100"/>
      <c r="M3" s="99" t="s">
        <v>144</v>
      </c>
    </row>
    <row r="4" spans="1:13" ht="13.05" customHeight="1">
      <c r="A4" s="151" t="s">
        <v>1214</v>
      </c>
      <c r="B4" s="103"/>
      <c r="C4" s="103"/>
      <c r="D4" s="104"/>
      <c r="E4" s="105" t="s">
        <v>1215</v>
      </c>
      <c r="F4" s="103"/>
      <c r="G4" s="103"/>
      <c r="H4" s="103"/>
      <c r="I4" s="103"/>
      <c r="J4" s="104"/>
      <c r="K4" s="106" t="s">
        <v>146</v>
      </c>
      <c r="L4" s="104"/>
      <c r="M4" s="102" t="s">
        <v>1216</v>
      </c>
    </row>
    <row r="5" spans="1:13" ht="13.05" customHeight="1">
      <c r="A5" s="152" t="s">
        <v>148</v>
      </c>
      <c r="B5" s="108"/>
      <c r="C5" s="108"/>
      <c r="D5" s="109"/>
      <c r="E5" s="110" t="s">
        <v>149</v>
      </c>
      <c r="F5" s="108"/>
      <c r="G5" s="108"/>
      <c r="H5" s="108"/>
      <c r="I5" s="108"/>
      <c r="J5" s="109"/>
      <c r="K5" s="110" t="s">
        <v>150</v>
      </c>
      <c r="L5" s="109"/>
      <c r="M5" s="107" t="s">
        <v>151</v>
      </c>
    </row>
    <row r="6" spans="1:13" ht="13.05" customHeight="1">
      <c r="A6" s="151" t="s">
        <v>146</v>
      </c>
      <c r="B6" s="103"/>
      <c r="C6" s="103"/>
      <c r="D6" s="104"/>
      <c r="E6" s="105" t="s">
        <v>152</v>
      </c>
      <c r="F6" s="103"/>
      <c r="G6" s="103"/>
      <c r="H6" s="103"/>
      <c r="I6" s="103"/>
      <c r="J6" s="104"/>
      <c r="K6" s="106" t="s">
        <v>146</v>
      </c>
      <c r="L6" s="104"/>
      <c r="M6" s="102" t="s">
        <v>146</v>
      </c>
    </row>
    <row r="7" spans="1:13" s="4" customFormat="1" ht="13.05" customHeight="1">
      <c r="A7" s="153" t="s">
        <v>153</v>
      </c>
      <c r="B7" s="117"/>
      <c r="C7" s="117"/>
      <c r="D7" s="113" t="s">
        <v>157</v>
      </c>
      <c r="E7" s="117"/>
      <c r="F7" s="117"/>
      <c r="G7" s="118"/>
      <c r="H7" s="116" t="s">
        <v>160</v>
      </c>
      <c r="I7" s="117"/>
      <c r="J7" s="117"/>
      <c r="K7" s="117"/>
      <c r="L7" s="117"/>
      <c r="M7" s="119"/>
    </row>
    <row r="8" spans="1:13" s="4" customFormat="1" ht="13.05" customHeight="1">
      <c r="A8" s="153" t="s">
        <v>154</v>
      </c>
      <c r="B8" s="117"/>
      <c r="C8" s="117"/>
      <c r="D8" s="113" t="s">
        <v>158</v>
      </c>
      <c r="E8" s="117"/>
      <c r="F8" s="117"/>
      <c r="G8" s="118"/>
      <c r="H8" s="116" t="s">
        <v>161</v>
      </c>
      <c r="I8" s="117"/>
      <c r="J8" s="117"/>
      <c r="K8" s="117"/>
      <c r="L8" s="117"/>
      <c r="M8" s="120" t="str">
        <f>IF(M7=0,"",E28/M7)</f>
        <v/>
      </c>
    </row>
    <row r="9" spans="1:13" ht="13.05" customHeight="1">
      <c r="A9" s="153" t="s">
        <v>155</v>
      </c>
      <c r="B9" s="111"/>
      <c r="C9" s="111"/>
      <c r="D9" s="113" t="s">
        <v>146</v>
      </c>
      <c r="E9" s="111"/>
      <c r="F9" s="111"/>
      <c r="G9" s="114"/>
      <c r="H9" s="116" t="s">
        <v>162</v>
      </c>
      <c r="I9" s="111"/>
      <c r="J9" s="111"/>
      <c r="K9" s="121" t="s">
        <v>146</v>
      </c>
      <c r="L9" s="111"/>
      <c r="M9" s="122"/>
    </row>
    <row r="10" spans="1:13" s="4" customFormat="1" ht="13.05" customHeight="1">
      <c r="A10" s="152" t="s">
        <v>156</v>
      </c>
      <c r="B10" s="123"/>
      <c r="C10" s="123"/>
      <c r="D10" s="112" t="s">
        <v>159</v>
      </c>
      <c r="E10" s="123"/>
      <c r="F10" s="123"/>
      <c r="G10" s="124"/>
      <c r="H10" s="110" t="s">
        <v>163</v>
      </c>
      <c r="I10" s="123"/>
      <c r="J10" s="112" t="s">
        <v>146</v>
      </c>
      <c r="K10" s="108"/>
      <c r="L10" s="108"/>
      <c r="M10" s="125"/>
    </row>
    <row r="11" spans="1:13" ht="13.05" customHeight="1" thickBot="1">
      <c r="A11" s="154" t="s">
        <v>146</v>
      </c>
      <c r="B11" s="98"/>
      <c r="C11" s="98"/>
      <c r="D11" s="98"/>
      <c r="E11" s="98"/>
      <c r="F11" s="98"/>
      <c r="G11" s="115"/>
      <c r="H11" s="126" t="s">
        <v>146</v>
      </c>
      <c r="I11" s="98"/>
      <c r="J11" s="98"/>
      <c r="K11" s="98"/>
      <c r="L11" s="98"/>
      <c r="M11" s="127"/>
    </row>
    <row r="12" spans="1:13" ht="28.5" customHeight="1" thickBot="1">
      <c r="A12" s="155" t="s">
        <v>164</v>
      </c>
      <c r="B12" s="128"/>
      <c r="C12" s="128"/>
      <c r="D12" s="128"/>
      <c r="E12" s="128"/>
      <c r="F12" s="128"/>
      <c r="G12" s="128"/>
      <c r="H12" s="128"/>
      <c r="I12" s="128"/>
      <c r="J12" s="128"/>
      <c r="K12" s="128"/>
      <c r="L12" s="128"/>
      <c r="M12" s="79"/>
    </row>
    <row r="13" spans="1:13" ht="13.05" customHeight="1">
      <c r="A13" s="156" t="s">
        <v>165</v>
      </c>
      <c r="B13" s="129"/>
      <c r="C13" s="129"/>
      <c r="D13" s="129"/>
      <c r="E13" s="129"/>
      <c r="F13" s="129"/>
      <c r="G13" s="156" t="s">
        <v>166</v>
      </c>
      <c r="H13" s="129"/>
      <c r="I13" s="129"/>
      <c r="J13" s="129"/>
      <c r="K13" s="129"/>
      <c r="L13" s="129"/>
      <c r="M13" s="130"/>
    </row>
    <row r="14" spans="1:13" s="4" customFormat="1" ht="13.05" customHeight="1">
      <c r="A14" s="157"/>
      <c r="B14" s="116" t="s">
        <v>167</v>
      </c>
      <c r="C14" s="117"/>
      <c r="D14" s="118"/>
      <c r="E14" s="132"/>
      <c r="F14" s="117"/>
      <c r="G14" s="160" t="s">
        <v>182</v>
      </c>
      <c r="H14" s="135"/>
      <c r="I14" s="135"/>
      <c r="J14" s="136"/>
      <c r="K14" s="138"/>
      <c r="L14" s="139" t="s">
        <v>183</v>
      </c>
      <c r="M14" s="163">
        <f>E20*K14/100</f>
        <v>0</v>
      </c>
    </row>
    <row r="15" spans="1:13" s="4" customFormat="1" ht="13.05" customHeight="1">
      <c r="A15" s="158"/>
      <c r="B15" s="116" t="s">
        <v>168</v>
      </c>
      <c r="C15" s="117"/>
      <c r="D15" s="118"/>
      <c r="E15" s="132"/>
      <c r="F15" s="117"/>
      <c r="G15" s="160" t="s">
        <v>184</v>
      </c>
      <c r="H15" s="135"/>
      <c r="I15" s="135"/>
      <c r="J15" s="136"/>
      <c r="K15" s="138"/>
      <c r="L15" s="139" t="s">
        <v>183</v>
      </c>
      <c r="M15" s="163">
        <f>E20*K15/100</f>
        <v>0</v>
      </c>
    </row>
    <row r="16" spans="1:13" s="4" customFormat="1" ht="13.05" customHeight="1">
      <c r="A16" s="159" t="s">
        <v>169</v>
      </c>
      <c r="B16" s="134" t="s">
        <v>170</v>
      </c>
      <c r="C16" s="117"/>
      <c r="D16" s="118"/>
      <c r="E16" s="132">
        <f>'REKAPITULACE #1'!C21</f>
        <v>0</v>
      </c>
      <c r="F16" s="117"/>
      <c r="G16" s="160" t="s">
        <v>185</v>
      </c>
      <c r="H16" s="135"/>
      <c r="I16" s="135"/>
      <c r="J16" s="136"/>
      <c r="K16" s="138"/>
      <c r="L16" s="139" t="s">
        <v>183</v>
      </c>
      <c r="M16" s="163">
        <f>E20*K16/100</f>
        <v>0</v>
      </c>
    </row>
    <row r="17" spans="1:13" s="4" customFormat="1" ht="13.05" customHeight="1">
      <c r="A17" s="159" t="s">
        <v>171</v>
      </c>
      <c r="B17" s="134" t="s">
        <v>172</v>
      </c>
      <c r="C17" s="117"/>
      <c r="D17" s="118"/>
      <c r="E17" s="132">
        <f>'REKAPITULACE #1'!C34</f>
        <v>0</v>
      </c>
      <c r="F17" s="117"/>
      <c r="G17" s="160" t="s">
        <v>186</v>
      </c>
      <c r="H17" s="135"/>
      <c r="I17" s="135"/>
      <c r="J17" s="136"/>
      <c r="K17" s="138"/>
      <c r="L17" s="139" t="s">
        <v>183</v>
      </c>
      <c r="M17" s="163">
        <f>E20*K17/100</f>
        <v>0</v>
      </c>
    </row>
    <row r="18" spans="1:13" s="4" customFormat="1" ht="13.05" customHeight="1">
      <c r="A18" s="159" t="s">
        <v>173</v>
      </c>
      <c r="B18" s="134" t="s">
        <v>174</v>
      </c>
      <c r="C18" s="117"/>
      <c r="D18" s="118"/>
      <c r="E18" s="132">
        <f>'REKAPITULACE #1'!C38</f>
        <v>0</v>
      </c>
      <c r="F18" s="117"/>
      <c r="G18" s="160" t="s">
        <v>187</v>
      </c>
      <c r="H18" s="135"/>
      <c r="I18" s="135"/>
      <c r="J18" s="136"/>
      <c r="K18" s="138"/>
      <c r="L18" s="139" t="s">
        <v>183</v>
      </c>
      <c r="M18" s="163">
        <f>E20*K18/100</f>
        <v>0</v>
      </c>
    </row>
    <row r="19" spans="1:13" s="4" customFormat="1" ht="13.05" customHeight="1">
      <c r="A19" s="159" t="s">
        <v>175</v>
      </c>
      <c r="B19" s="134" t="s">
        <v>176</v>
      </c>
      <c r="C19" s="117"/>
      <c r="D19" s="118"/>
      <c r="E19" s="132">
        <f>'REKAPITULACE #1'!C42</f>
        <v>0</v>
      </c>
      <c r="F19" s="117"/>
      <c r="G19" s="160" t="s">
        <v>188</v>
      </c>
      <c r="H19" s="135"/>
      <c r="I19" s="135"/>
      <c r="J19" s="136"/>
      <c r="K19" s="138"/>
      <c r="L19" s="139" t="s">
        <v>183</v>
      </c>
      <c r="M19" s="163">
        <f>E20*K19/100</f>
        <v>0</v>
      </c>
    </row>
    <row r="20" spans="1:13" s="4" customFormat="1" ht="13.05" customHeight="1">
      <c r="A20" s="160" t="s">
        <v>177</v>
      </c>
      <c r="B20" s="135"/>
      <c r="C20" s="135"/>
      <c r="D20" s="136"/>
      <c r="E20" s="132">
        <f>SUM(E16:E19)</f>
        <v>0</v>
      </c>
      <c r="F20" s="117"/>
      <c r="G20" s="160" t="s">
        <v>331</v>
      </c>
      <c r="H20" s="135"/>
      <c r="I20" s="135"/>
      <c r="J20" s="136"/>
      <c r="K20" s="138"/>
      <c r="L20" s="139" t="s">
        <v>183</v>
      </c>
      <c r="M20" s="163">
        <f>E20*K20/100</f>
        <v>0</v>
      </c>
    </row>
    <row r="21" spans="1:13" s="4" customFormat="1" ht="13.05" customHeight="1">
      <c r="A21" s="160" t="s">
        <v>178</v>
      </c>
      <c r="B21" s="135"/>
      <c r="C21" s="135"/>
      <c r="D21" s="136"/>
      <c r="E21" s="132">
        <v>0</v>
      </c>
      <c r="F21" s="117"/>
      <c r="G21" s="160" t="s">
        <v>332</v>
      </c>
      <c r="H21" s="135"/>
      <c r="I21" s="135"/>
      <c r="J21" s="136"/>
      <c r="K21" s="138"/>
      <c r="L21" s="139" t="s">
        <v>183</v>
      </c>
      <c r="M21" s="163">
        <f>E20*K21/100</f>
        <v>0</v>
      </c>
    </row>
    <row r="22" spans="1:13" s="4" customFormat="1" ht="13.05" customHeight="1">
      <c r="A22" s="160" t="s">
        <v>179</v>
      </c>
      <c r="B22" s="135"/>
      <c r="C22" s="135"/>
      <c r="D22" s="136"/>
      <c r="E22" s="132">
        <v>0</v>
      </c>
      <c r="F22" s="117"/>
      <c r="G22" s="160" t="s">
        <v>333</v>
      </c>
      <c r="H22" s="135"/>
      <c r="I22" s="135"/>
      <c r="J22" s="136"/>
      <c r="K22" s="138"/>
      <c r="L22" s="139" t="s">
        <v>183</v>
      </c>
      <c r="M22" s="163">
        <f>E20*K22/100</f>
        <v>0</v>
      </c>
    </row>
    <row r="23" spans="1:13" s="4" customFormat="1" ht="13.05" customHeight="1" thickBot="1">
      <c r="A23" s="160" t="s">
        <v>180</v>
      </c>
      <c r="B23" s="135"/>
      <c r="C23" s="135"/>
      <c r="D23" s="136"/>
      <c r="E23" s="132">
        <v>0</v>
      </c>
      <c r="F23" s="117"/>
      <c r="G23" s="161"/>
      <c r="H23" s="137"/>
      <c r="I23" s="137"/>
      <c r="J23" s="140"/>
      <c r="K23" s="141"/>
      <c r="L23" s="142" t="s">
        <v>183</v>
      </c>
      <c r="M23" s="164">
        <f>E20*K23/100</f>
        <v>0</v>
      </c>
    </row>
    <row r="24" spans="1:13" s="4" customFormat="1" ht="13.05" customHeight="1">
      <c r="A24" s="160" t="s">
        <v>181</v>
      </c>
      <c r="B24" s="135"/>
      <c r="C24" s="135"/>
      <c r="D24" s="135"/>
      <c r="E24" s="132">
        <f>SUM(E20:E23)</f>
        <v>0</v>
      </c>
      <c r="F24" s="117"/>
      <c r="G24" s="156" t="s">
        <v>193</v>
      </c>
      <c r="H24" s="129"/>
      <c r="I24" s="129"/>
      <c r="J24" s="129"/>
      <c r="K24" s="129"/>
      <c r="L24" s="129"/>
      <c r="M24" s="165"/>
    </row>
    <row r="25" spans="1:13" s="4" customFormat="1" ht="13.05" customHeight="1">
      <c r="A25" s="160" t="s">
        <v>195</v>
      </c>
      <c r="B25" s="135"/>
      <c r="C25" s="135"/>
      <c r="D25" s="136"/>
      <c r="E25" s="132">
        <f>SUM(M14:M23)</f>
        <v>0</v>
      </c>
      <c r="F25" s="111"/>
      <c r="G25" s="160" t="s">
        <v>1217</v>
      </c>
      <c r="H25" s="135"/>
      <c r="I25" s="135"/>
      <c r="J25" s="136"/>
      <c r="K25" s="138"/>
      <c r="L25" s="139" t="s">
        <v>183</v>
      </c>
      <c r="M25" s="163"/>
    </row>
    <row r="26" spans="1:13" s="4" customFormat="1" ht="13.05" customHeight="1" thickBot="1">
      <c r="A26" s="160" t="s">
        <v>196</v>
      </c>
      <c r="B26" s="135"/>
      <c r="C26" s="135"/>
      <c r="D26" s="136"/>
      <c r="E26" s="132">
        <f>SUM(M25:M26)</f>
        <v>0</v>
      </c>
      <c r="F26" s="111"/>
      <c r="G26" s="161" t="s">
        <v>1218</v>
      </c>
      <c r="H26" s="137"/>
      <c r="I26" s="137"/>
      <c r="J26" s="140"/>
      <c r="K26" s="141"/>
      <c r="L26" s="142" t="s">
        <v>183</v>
      </c>
      <c r="M26" s="164"/>
    </row>
    <row r="27" spans="1:13" s="4" customFormat="1" ht="13.05" customHeight="1" thickBot="1">
      <c r="A27" s="161" t="s">
        <v>197</v>
      </c>
      <c r="B27" s="137"/>
      <c r="C27" s="137"/>
      <c r="D27" s="140"/>
      <c r="E27" s="143">
        <f>SUM(M28:M28)</f>
        <v>0</v>
      </c>
      <c r="F27" s="108"/>
      <c r="G27" s="156" t="s">
        <v>194</v>
      </c>
      <c r="H27" s="144"/>
      <c r="I27" s="144"/>
      <c r="J27" s="144"/>
      <c r="K27" s="144"/>
      <c r="L27" s="144"/>
      <c r="M27" s="166"/>
    </row>
    <row r="28" spans="1:13" s="4" customFormat="1" ht="13.05" customHeight="1" thickBot="1">
      <c r="A28" s="162" t="s">
        <v>198</v>
      </c>
      <c r="B28" s="145"/>
      <c r="C28" s="145"/>
      <c r="D28" s="146"/>
      <c r="E28" s="147">
        <f>SUM(E24:E27)</f>
        <v>0</v>
      </c>
      <c r="F28" s="16"/>
      <c r="G28" s="161"/>
      <c r="H28" s="137"/>
      <c r="I28" s="137"/>
      <c r="J28" s="140"/>
      <c r="K28" s="141"/>
      <c r="L28" s="142" t="s">
        <v>183</v>
      </c>
      <c r="M28" s="164">
        <f>E20*K28/100</f>
        <v>0</v>
      </c>
    </row>
    <row r="29" spans="1:13" s="5" customFormat="1" ht="13.05" customHeight="1">
      <c r="A29" s="167" t="s">
        <v>199</v>
      </c>
      <c r="B29" s="168"/>
      <c r="C29" s="168"/>
      <c r="D29" s="169"/>
      <c r="E29" s="170" t="s">
        <v>200</v>
      </c>
      <c r="F29" s="168"/>
      <c r="G29" s="169"/>
      <c r="H29" s="170" t="s">
        <v>201</v>
      </c>
      <c r="I29" s="168"/>
      <c r="J29" s="168"/>
      <c r="K29" s="168"/>
      <c r="L29" s="168"/>
      <c r="M29" s="171"/>
    </row>
    <row r="30" spans="1:13" s="4" customFormat="1" ht="13.05" customHeight="1">
      <c r="A30" s="172" t="s">
        <v>146</v>
      </c>
      <c r="B30" s="108"/>
      <c r="C30" s="108"/>
      <c r="D30" s="109"/>
      <c r="E30" s="173" t="s">
        <v>202</v>
      </c>
      <c r="F30" s="137"/>
      <c r="G30" s="109"/>
      <c r="H30" s="173" t="s">
        <v>202</v>
      </c>
      <c r="I30" s="137"/>
      <c r="J30" s="108"/>
      <c r="K30" s="108"/>
      <c r="L30" s="108"/>
      <c r="M30" s="176"/>
    </row>
    <row r="31" spans="1:13" s="4" customFormat="1" ht="13.05" customHeight="1">
      <c r="A31" s="177" t="s">
        <v>203</v>
      </c>
      <c r="B31" s="7"/>
      <c r="C31" s="175"/>
      <c r="D31" s="178"/>
      <c r="E31" s="173" t="s">
        <v>203</v>
      </c>
      <c r="F31" s="175"/>
      <c r="G31" s="178"/>
      <c r="H31" s="173" t="s">
        <v>203</v>
      </c>
      <c r="I31" s="175"/>
      <c r="J31" s="7"/>
      <c r="K31" s="7"/>
      <c r="L31" s="7"/>
      <c r="M31" s="179"/>
    </row>
    <row r="32" spans="1:13" s="4" customFormat="1" ht="13.05" customHeight="1">
      <c r="A32" s="177"/>
      <c r="B32" s="7"/>
      <c r="C32" s="7"/>
      <c r="D32" s="178"/>
      <c r="E32" s="182" t="s">
        <v>204</v>
      </c>
      <c r="F32" s="7"/>
      <c r="G32" s="178"/>
      <c r="H32" s="182" t="s">
        <v>204</v>
      </c>
      <c r="I32" s="7"/>
      <c r="J32" s="7"/>
      <c r="K32" s="7"/>
      <c r="L32" s="7"/>
      <c r="M32" s="179"/>
    </row>
    <row r="33" spans="1:13">
      <c r="A33" s="180"/>
      <c r="B33" s="131"/>
      <c r="C33" s="131"/>
      <c r="D33" s="181"/>
      <c r="E33" s="183"/>
      <c r="F33" s="131"/>
      <c r="G33" s="181"/>
      <c r="H33" s="183"/>
      <c r="I33" s="131"/>
      <c r="J33" s="131"/>
      <c r="K33" s="131"/>
      <c r="L33" s="131"/>
      <c r="M33" s="184"/>
    </row>
    <row r="34" spans="1:13" s="4" customFormat="1" ht="56.25" customHeight="1" thickBot="1">
      <c r="A34" s="180"/>
      <c r="B34" s="131"/>
      <c r="C34" s="131"/>
      <c r="D34" s="181"/>
      <c r="E34" s="183"/>
      <c r="F34" s="131"/>
      <c r="G34" s="181"/>
      <c r="H34" s="183"/>
      <c r="I34" s="131"/>
      <c r="J34" s="131"/>
      <c r="K34" s="131"/>
      <c r="L34" s="131"/>
      <c r="M34" s="184"/>
    </row>
    <row r="35" spans="1:13" s="4" customFormat="1" ht="13.05" customHeight="1">
      <c r="A35" s="186" t="s">
        <v>205</v>
      </c>
      <c r="B35" s="187"/>
      <c r="C35" s="187"/>
      <c r="D35" s="188"/>
      <c r="E35" s="191">
        <v>21</v>
      </c>
      <c r="F35" s="129"/>
      <c r="G35" s="189" t="s">
        <v>206</v>
      </c>
      <c r="H35" s="198">
        <f>E28-H37</f>
        <v>0</v>
      </c>
      <c r="I35" s="129"/>
      <c r="J35" s="129"/>
      <c r="K35" s="129"/>
      <c r="L35" s="129"/>
      <c r="M35" s="190" t="s">
        <v>207</v>
      </c>
    </row>
    <row r="36" spans="1:13" s="4" customFormat="1" ht="13.05" customHeight="1">
      <c r="A36" s="160" t="s">
        <v>208</v>
      </c>
      <c r="B36" s="193"/>
      <c r="C36" s="193"/>
      <c r="D36" s="194"/>
      <c r="E36" s="196">
        <v>21</v>
      </c>
      <c r="F36" s="111"/>
      <c r="G36" s="133" t="s">
        <v>206</v>
      </c>
      <c r="H36" s="132">
        <f>H35*E36/100</f>
        <v>0</v>
      </c>
      <c r="I36" s="111"/>
      <c r="J36" s="111"/>
      <c r="K36" s="111"/>
      <c r="L36" s="111"/>
      <c r="M36" s="195" t="s">
        <v>207</v>
      </c>
    </row>
    <row r="37" spans="1:13" s="4" customFormat="1" ht="13.05" customHeight="1">
      <c r="A37" s="160" t="s">
        <v>205</v>
      </c>
      <c r="B37" s="193"/>
      <c r="C37" s="193"/>
      <c r="D37" s="194"/>
      <c r="E37" s="196">
        <v>15</v>
      </c>
      <c r="F37" s="111"/>
      <c r="G37" s="133" t="s">
        <v>206</v>
      </c>
      <c r="H37" s="132">
        <v>0</v>
      </c>
      <c r="I37" s="197"/>
      <c r="J37" s="197"/>
      <c r="K37" s="197"/>
      <c r="L37" s="197"/>
      <c r="M37" s="195" t="s">
        <v>207</v>
      </c>
    </row>
    <row r="38" spans="1:13" s="4" customFormat="1" ht="13.05" customHeight="1">
      <c r="A38" s="160" t="s">
        <v>208</v>
      </c>
      <c r="B38" s="193"/>
      <c r="C38" s="193"/>
      <c r="D38" s="194"/>
      <c r="E38" s="196">
        <v>15</v>
      </c>
      <c r="F38" s="111"/>
      <c r="G38" s="133" t="s">
        <v>206</v>
      </c>
      <c r="H38" s="132">
        <f>H37*E38/100</f>
        <v>0</v>
      </c>
      <c r="I38" s="111"/>
      <c r="J38" s="111"/>
      <c r="K38" s="111"/>
      <c r="L38" s="111"/>
      <c r="M38" s="195" t="s">
        <v>207</v>
      </c>
    </row>
    <row r="39" spans="1:13" s="202" customFormat="1" ht="19.5" customHeight="1" thickBot="1">
      <c r="A39" s="200" t="s">
        <v>209</v>
      </c>
      <c r="B39" s="201"/>
      <c r="C39" s="201"/>
      <c r="D39" s="201"/>
      <c r="E39" s="201"/>
      <c r="F39" s="201"/>
      <c r="G39" s="201"/>
      <c r="H39" s="203">
        <f>SUM(H35:H38)</f>
        <v>0</v>
      </c>
      <c r="I39" s="199"/>
      <c r="J39" s="199"/>
      <c r="K39" s="199"/>
      <c r="L39" s="199"/>
      <c r="M39" s="204" t="s">
        <v>207</v>
      </c>
    </row>
    <row r="40" spans="1:13" s="4" customFormat="1" ht="13.05" customHeight="1"/>
    <row r="41" spans="1:13" s="4" customFormat="1" ht="13.05" customHeight="1">
      <c r="A41" s="175" t="s">
        <v>210</v>
      </c>
      <c r="B41" s="7"/>
      <c r="C41" s="7"/>
      <c r="D41" s="7"/>
      <c r="E41" s="7"/>
      <c r="F41" s="7"/>
      <c r="G41" s="7"/>
      <c r="H41" s="7"/>
      <c r="I41" s="7"/>
      <c r="J41" s="7"/>
      <c r="K41" s="7"/>
      <c r="L41" s="7"/>
      <c r="M41" s="7"/>
    </row>
  </sheetData>
  <mergeCells count="110">
    <mergeCell ref="A39:G39"/>
    <mergeCell ref="H39:L39"/>
    <mergeCell ref="A41:M41"/>
    <mergeCell ref="A37:D37"/>
    <mergeCell ref="E37:F37"/>
    <mergeCell ref="H37:L37"/>
    <mergeCell ref="A38:D38"/>
    <mergeCell ref="E38:F38"/>
    <mergeCell ref="H38:L38"/>
    <mergeCell ref="A35:D35"/>
    <mergeCell ref="E35:F35"/>
    <mergeCell ref="H35:L35"/>
    <mergeCell ref="A36:D36"/>
    <mergeCell ref="E36:F36"/>
    <mergeCell ref="H36:L36"/>
    <mergeCell ref="A31:B31"/>
    <mergeCell ref="C31:D31"/>
    <mergeCell ref="F31:G31"/>
    <mergeCell ref="I31:M31"/>
    <mergeCell ref="A32:D32"/>
    <mergeCell ref="A33:D34"/>
    <mergeCell ref="E32:G32"/>
    <mergeCell ref="E33:G34"/>
    <mergeCell ref="H32:M32"/>
    <mergeCell ref="H33:M34"/>
    <mergeCell ref="A29:D29"/>
    <mergeCell ref="E29:G29"/>
    <mergeCell ref="H29:M29"/>
    <mergeCell ref="A30:D30"/>
    <mergeCell ref="F30:G30"/>
    <mergeCell ref="I30:M30"/>
    <mergeCell ref="G28:J28"/>
    <mergeCell ref="A25:D25"/>
    <mergeCell ref="E25:F25"/>
    <mergeCell ref="A26:D26"/>
    <mergeCell ref="E26:F26"/>
    <mergeCell ref="A27:D27"/>
    <mergeCell ref="E27:F27"/>
    <mergeCell ref="A28:D28"/>
    <mergeCell ref="E28:F28"/>
    <mergeCell ref="G22:J22"/>
    <mergeCell ref="G23:J23"/>
    <mergeCell ref="G24:M24"/>
    <mergeCell ref="G25:J25"/>
    <mergeCell ref="G26:J26"/>
    <mergeCell ref="G27:M27"/>
    <mergeCell ref="G16:J16"/>
    <mergeCell ref="G17:J17"/>
    <mergeCell ref="G18:J18"/>
    <mergeCell ref="G19:J19"/>
    <mergeCell ref="G20:J20"/>
    <mergeCell ref="G21:J21"/>
    <mergeCell ref="A22:D22"/>
    <mergeCell ref="E22:F22"/>
    <mergeCell ref="A23:D23"/>
    <mergeCell ref="E23:F23"/>
    <mergeCell ref="A24:D24"/>
    <mergeCell ref="E24:F24"/>
    <mergeCell ref="B19:D19"/>
    <mergeCell ref="E19:F19"/>
    <mergeCell ref="A20:D20"/>
    <mergeCell ref="E20:F20"/>
    <mergeCell ref="A21:D21"/>
    <mergeCell ref="E21:F21"/>
    <mergeCell ref="B16:D16"/>
    <mergeCell ref="E16:F16"/>
    <mergeCell ref="B17:D17"/>
    <mergeCell ref="E17:F17"/>
    <mergeCell ref="B18:D18"/>
    <mergeCell ref="E18:F18"/>
    <mergeCell ref="A12:M12"/>
    <mergeCell ref="A13:F13"/>
    <mergeCell ref="G13:M13"/>
    <mergeCell ref="A14:A15"/>
    <mergeCell ref="B14:D14"/>
    <mergeCell ref="E14:F14"/>
    <mergeCell ref="B15:D15"/>
    <mergeCell ref="E15:F15"/>
    <mergeCell ref="G14:J14"/>
    <mergeCell ref="G15:J15"/>
    <mergeCell ref="A11:G11"/>
    <mergeCell ref="H7:L7"/>
    <mergeCell ref="H8:L8"/>
    <mergeCell ref="H9:J9"/>
    <mergeCell ref="H10:I10"/>
    <mergeCell ref="K9:M9"/>
    <mergeCell ref="J10:M10"/>
    <mergeCell ref="H11:M11"/>
    <mergeCell ref="A7:C7"/>
    <mergeCell ref="A8:C8"/>
    <mergeCell ref="A9:C9"/>
    <mergeCell ref="A10:C10"/>
    <mergeCell ref="D7:G7"/>
    <mergeCell ref="D8:G8"/>
    <mergeCell ref="D9:G9"/>
    <mergeCell ref="D10:G10"/>
    <mergeCell ref="A5:D5"/>
    <mergeCell ref="E5:J5"/>
    <mergeCell ref="K5:L5"/>
    <mergeCell ref="A6:D6"/>
    <mergeCell ref="E6:J6"/>
    <mergeCell ref="K6:L6"/>
    <mergeCell ref="A1:M1"/>
    <mergeCell ref="A2:M2"/>
    <mergeCell ref="A3:D3"/>
    <mergeCell ref="E3:J3"/>
    <mergeCell ref="K3:L3"/>
    <mergeCell ref="A4:D4"/>
    <mergeCell ref="E4:J4"/>
    <mergeCell ref="K4:L4"/>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dimension ref="A1:C44"/>
  <sheetViews>
    <sheetView workbookViewId="0">
      <selection activeCell="C6" sqref="C6"/>
    </sheetView>
  </sheetViews>
  <sheetFormatPr defaultRowHeight="13.2"/>
  <cols>
    <col min="1" max="1" width="3.88671875" customWidth="1"/>
    <col min="2" max="2" width="45.21875" customWidth="1"/>
    <col min="3" max="3" width="20.44140625" customWidth="1"/>
  </cols>
  <sheetData>
    <row r="1" spans="1:3" s="2" customFormat="1" ht="9.6">
      <c r="A1" s="3" t="s">
        <v>0</v>
      </c>
      <c r="B1" s="3"/>
      <c r="C1" s="2" t="s">
        <v>601</v>
      </c>
    </row>
    <row r="2" spans="1:3" s="2" customFormat="1" ht="9.6">
      <c r="A2" s="3" t="s">
        <v>602</v>
      </c>
      <c r="B2" s="3"/>
      <c r="C2" s="2" t="s">
        <v>3</v>
      </c>
    </row>
    <row r="3" spans="1:3" s="1" customFormat="1" ht="9.6"/>
    <row r="4" spans="1:3" s="5" customFormat="1">
      <c r="A4" s="6" t="s">
        <v>133</v>
      </c>
      <c r="B4" s="7"/>
      <c r="C4" s="7"/>
    </row>
    <row r="5" spans="1:3" s="1" customFormat="1" ht="10.199999999999999" thickBot="1"/>
    <row r="6" spans="1:3" s="1" customFormat="1" ht="9.75" customHeight="1">
      <c r="A6" s="80" t="s">
        <v>134</v>
      </c>
      <c r="B6" s="82" t="s">
        <v>135</v>
      </c>
      <c r="C6" s="84" t="s">
        <v>17</v>
      </c>
    </row>
    <row r="7" spans="1:3" s="1" customFormat="1" ht="9.75" customHeight="1" thickBot="1">
      <c r="A7" s="81"/>
      <c r="B7" s="83"/>
      <c r="C7" s="85" t="s">
        <v>136</v>
      </c>
    </row>
    <row r="8" spans="1:3" s="27" customFormat="1" ht="10.199999999999999">
      <c r="A8" s="86"/>
      <c r="B8" s="88" t="s">
        <v>212</v>
      </c>
      <c r="C8" s="87"/>
    </row>
    <row r="9" spans="1:3" s="27" customFormat="1" ht="10.199999999999999">
      <c r="A9" s="89">
        <v>1</v>
      </c>
      <c r="B9" s="39" t="s">
        <v>319</v>
      </c>
      <c r="C9" s="90">
        <f>'ROZPOČET #1'!G26</f>
        <v>0</v>
      </c>
    </row>
    <row r="10" spans="1:3" s="27" customFormat="1" ht="10.199999999999999">
      <c r="A10" s="206">
        <v>2</v>
      </c>
      <c r="B10" s="207" t="s">
        <v>462</v>
      </c>
      <c r="C10" s="208">
        <f>'ROZPOČET #1'!G32</f>
        <v>0</v>
      </c>
    </row>
    <row r="11" spans="1:3" s="27" customFormat="1" ht="10.199999999999999">
      <c r="A11" s="206">
        <v>3</v>
      </c>
      <c r="B11" s="207" t="s">
        <v>1201</v>
      </c>
      <c r="C11" s="208">
        <f>'ROZPOČET #1'!G72</f>
        <v>0</v>
      </c>
    </row>
    <row r="12" spans="1:3" s="27" customFormat="1" ht="10.199999999999999">
      <c r="A12" s="206">
        <v>4</v>
      </c>
      <c r="B12" s="207" t="s">
        <v>320</v>
      </c>
      <c r="C12" s="208">
        <f>'ROZPOČET #1'!G81</f>
        <v>0</v>
      </c>
    </row>
    <row r="13" spans="1:3" s="27" customFormat="1" ht="10.199999999999999">
      <c r="A13" s="206">
        <v>5</v>
      </c>
      <c r="B13" s="207" t="s">
        <v>595</v>
      </c>
      <c r="C13" s="208">
        <f>'ROZPOČET #1'!G87</f>
        <v>0</v>
      </c>
    </row>
    <row r="14" spans="1:3" s="27" customFormat="1" ht="10.199999999999999">
      <c r="A14" s="206">
        <v>61</v>
      </c>
      <c r="B14" s="207" t="s">
        <v>1202</v>
      </c>
      <c r="C14" s="208">
        <f>'ROZPOČET #1'!G114</f>
        <v>0</v>
      </c>
    </row>
    <row r="15" spans="1:3" s="27" customFormat="1" ht="10.199999999999999">
      <c r="A15" s="206">
        <v>62</v>
      </c>
      <c r="B15" s="207" t="s">
        <v>1203</v>
      </c>
      <c r="C15" s="208">
        <f>'ROZPOČET #1'!G180</f>
        <v>0</v>
      </c>
    </row>
    <row r="16" spans="1:3" s="27" customFormat="1" ht="10.199999999999999">
      <c r="A16" s="206">
        <v>63</v>
      </c>
      <c r="B16" s="207" t="s">
        <v>321</v>
      </c>
      <c r="C16" s="208">
        <f>'ROZPOČET #1'!G194</f>
        <v>0</v>
      </c>
    </row>
    <row r="17" spans="1:3" s="27" customFormat="1" ht="10.199999999999999">
      <c r="A17" s="206">
        <v>9</v>
      </c>
      <c r="B17" s="207" t="s">
        <v>596</v>
      </c>
      <c r="C17" s="208">
        <f>'ROZPOČET #1'!G226</f>
        <v>0</v>
      </c>
    </row>
    <row r="18" spans="1:3" s="27" customFormat="1" ht="10.199999999999999">
      <c r="A18" s="206">
        <v>94</v>
      </c>
      <c r="B18" s="207" t="s">
        <v>1204</v>
      </c>
      <c r="C18" s="208">
        <f>'ROZPOČET #1'!G241</f>
        <v>0</v>
      </c>
    </row>
    <row r="19" spans="1:3" s="27" customFormat="1" ht="10.199999999999999">
      <c r="A19" s="206">
        <v>96</v>
      </c>
      <c r="B19" s="207" t="s">
        <v>323</v>
      </c>
      <c r="C19" s="208">
        <f>'ROZPOČET #1'!G308</f>
        <v>0</v>
      </c>
    </row>
    <row r="20" spans="1:3" s="27" customFormat="1" ht="10.199999999999999">
      <c r="A20" s="206">
        <v>99</v>
      </c>
      <c r="B20" s="207" t="s">
        <v>597</v>
      </c>
      <c r="C20" s="208">
        <f>'ROZPOČET #1'!G312</f>
        <v>0</v>
      </c>
    </row>
    <row r="21" spans="1:3" s="27" customFormat="1" ht="10.8" thickBot="1">
      <c r="A21" s="91"/>
      <c r="B21" s="92" t="s">
        <v>324</v>
      </c>
      <c r="C21" s="93">
        <f>SUM(C9:C20)</f>
        <v>0</v>
      </c>
    </row>
    <row r="22" spans="1:3" s="1" customFormat="1" ht="10.199999999999999" thickBot="1"/>
    <row r="23" spans="1:3" s="27" customFormat="1" ht="10.199999999999999">
      <c r="A23" s="86"/>
      <c r="B23" s="88" t="s">
        <v>281</v>
      </c>
      <c r="C23" s="87"/>
    </row>
    <row r="24" spans="1:3" s="27" customFormat="1" ht="10.199999999999999">
      <c r="A24" s="89">
        <v>711</v>
      </c>
      <c r="B24" s="39" t="s">
        <v>1205</v>
      </c>
      <c r="C24" s="90">
        <f>'ROZPOČET #1'!G342</f>
        <v>0</v>
      </c>
    </row>
    <row r="25" spans="1:3" s="27" customFormat="1" ht="10.199999999999999">
      <c r="A25" s="206">
        <v>713</v>
      </c>
      <c r="B25" s="207" t="s">
        <v>1206</v>
      </c>
      <c r="C25" s="208">
        <f>'ROZPOČET #1'!G355</f>
        <v>0</v>
      </c>
    </row>
    <row r="26" spans="1:3" s="27" customFormat="1" ht="10.199999999999999">
      <c r="A26" s="206">
        <v>762</v>
      </c>
      <c r="B26" s="207" t="s">
        <v>1207</v>
      </c>
      <c r="C26" s="208">
        <f>'ROZPOČET #1'!G369</f>
        <v>0</v>
      </c>
    </row>
    <row r="27" spans="1:3" s="27" customFormat="1" ht="10.199999999999999">
      <c r="A27" s="206">
        <v>764</v>
      </c>
      <c r="B27" s="207" t="s">
        <v>1208</v>
      </c>
      <c r="C27" s="208">
        <f>'ROZPOČET #1'!G404</f>
        <v>0</v>
      </c>
    </row>
    <row r="28" spans="1:3" s="27" customFormat="1" ht="10.199999999999999">
      <c r="A28" s="206">
        <v>766</v>
      </c>
      <c r="B28" s="207" t="s">
        <v>598</v>
      </c>
      <c r="C28" s="208">
        <f>'ROZPOČET #1'!G442</f>
        <v>0</v>
      </c>
    </row>
    <row r="29" spans="1:3" s="27" customFormat="1" ht="10.199999999999999">
      <c r="A29" s="206">
        <v>767</v>
      </c>
      <c r="B29" s="207" t="s">
        <v>325</v>
      </c>
      <c r="C29" s="208">
        <f>'ROZPOČET #1'!G454</f>
        <v>0</v>
      </c>
    </row>
    <row r="30" spans="1:3" s="27" customFormat="1" ht="10.199999999999999">
      <c r="A30" s="206">
        <v>777</v>
      </c>
      <c r="B30" s="207" t="s">
        <v>1209</v>
      </c>
      <c r="C30" s="208">
        <f>'ROZPOČET #1'!G458</f>
        <v>0</v>
      </c>
    </row>
    <row r="31" spans="1:3" s="27" customFormat="1" ht="10.199999999999999">
      <c r="A31" s="206">
        <v>784</v>
      </c>
      <c r="B31" s="207" t="s">
        <v>1210</v>
      </c>
      <c r="C31" s="208">
        <f>'ROZPOČET #1'!G461</f>
        <v>0</v>
      </c>
    </row>
    <row r="32" spans="1:3" s="27" customFormat="1" ht="10.199999999999999">
      <c r="A32" s="206">
        <v>789</v>
      </c>
      <c r="B32" s="207" t="s">
        <v>1211</v>
      </c>
      <c r="C32" s="208">
        <f>'ROZPOČET #1'!G464</f>
        <v>0</v>
      </c>
    </row>
    <row r="33" spans="1:3" s="27" customFormat="1" ht="10.199999999999999">
      <c r="A33" s="206">
        <v>795</v>
      </c>
      <c r="B33" s="207" t="s">
        <v>1212</v>
      </c>
      <c r="C33" s="208">
        <f>'ROZPOČET #1'!G480</f>
        <v>0</v>
      </c>
    </row>
    <row r="34" spans="1:3" s="27" customFormat="1" ht="10.8" thickBot="1">
      <c r="A34" s="91"/>
      <c r="B34" s="92" t="s">
        <v>326</v>
      </c>
      <c r="C34" s="93">
        <f>SUM(C24:C33)</f>
        <v>0</v>
      </c>
    </row>
    <row r="35" spans="1:3" s="1" customFormat="1" ht="10.199999999999999" thickBot="1"/>
    <row r="36" spans="1:3" s="27" customFormat="1" ht="10.199999999999999">
      <c r="A36" s="86"/>
      <c r="B36" s="88" t="s">
        <v>287</v>
      </c>
      <c r="C36" s="87"/>
    </row>
    <row r="37" spans="1:3" s="27" customFormat="1" ht="10.199999999999999">
      <c r="A37" s="89">
        <v>720</v>
      </c>
      <c r="B37" s="39" t="s">
        <v>327</v>
      </c>
      <c r="C37" s="90">
        <f>'ROZPOČET #1'!G495+'ROZPOČET #1'!G499</f>
        <v>0</v>
      </c>
    </row>
    <row r="38" spans="1:3" s="27" customFormat="1" ht="10.8" thickBot="1">
      <c r="A38" s="91"/>
      <c r="B38" s="92" t="s">
        <v>328</v>
      </c>
      <c r="C38" s="93">
        <f>SUM(C37:C37)</f>
        <v>0</v>
      </c>
    </row>
    <row r="39" spans="1:3" s="1" customFormat="1" ht="10.199999999999999" thickBot="1"/>
    <row r="40" spans="1:3" s="27" customFormat="1" ht="10.199999999999999">
      <c r="A40" s="86"/>
      <c r="B40" s="88" t="s">
        <v>27</v>
      </c>
      <c r="C40" s="87"/>
    </row>
    <row r="41" spans="1:3" s="27" customFormat="1" ht="10.199999999999999">
      <c r="A41" s="89" t="s">
        <v>130</v>
      </c>
      <c r="B41" s="39" t="s">
        <v>1213</v>
      </c>
      <c r="C41" s="90">
        <f>'ROZPOČET #1'!G509</f>
        <v>0</v>
      </c>
    </row>
    <row r="42" spans="1:3" s="27" customFormat="1" ht="10.8" thickBot="1">
      <c r="A42" s="91"/>
      <c r="B42" s="92" t="s">
        <v>138</v>
      </c>
      <c r="C42" s="93">
        <f>SUM(C41:C41)</f>
        <v>0</v>
      </c>
    </row>
    <row r="43" spans="1:3" s="1" customFormat="1" ht="10.199999999999999" thickBot="1"/>
    <row r="44" spans="1:3" s="27" customFormat="1" ht="10.8" thickBot="1">
      <c r="A44" s="94"/>
      <c r="B44" s="95" t="s">
        <v>139</v>
      </c>
      <c r="C44" s="96">
        <f>C21+C34+C38+C42</f>
        <v>0</v>
      </c>
    </row>
  </sheetData>
  <mergeCells count="5">
    <mergeCell ref="A1:B1"/>
    <mergeCell ref="A2:B2"/>
    <mergeCell ref="A4:C4"/>
    <mergeCell ref="A6:A7"/>
    <mergeCell ref="B6:B7"/>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dimension ref="A1:J511"/>
  <sheetViews>
    <sheetView workbookViewId="0">
      <selection activeCell="E12" sqref="E12"/>
    </sheetView>
  </sheetViews>
  <sheetFormatPr defaultRowHeight="13.2"/>
  <cols>
    <col min="1" max="1" width="3.77734375" customWidth="1"/>
    <col min="2" max="2" width="11.109375" customWidth="1"/>
    <col min="3" max="3" width="43.44140625" customWidth="1"/>
    <col min="4" max="4" width="4.44140625" customWidth="1"/>
    <col min="5" max="5" width="8.77734375" customWidth="1"/>
    <col min="6" max="7" width="10.6640625" customWidth="1"/>
    <col min="8" max="9" width="9.109375" customWidth="1"/>
    <col min="10" max="10" width="13.21875" customWidth="1"/>
  </cols>
  <sheetData>
    <row r="1" spans="1:10" s="2" customFormat="1" ht="9.6">
      <c r="A1" s="3" t="s">
        <v>0</v>
      </c>
      <c r="B1" s="3"/>
      <c r="C1" s="3"/>
      <c r="D1" s="3"/>
      <c r="E1" s="3"/>
      <c r="F1" s="3"/>
      <c r="G1" s="3"/>
      <c r="H1" s="3"/>
      <c r="I1" s="3" t="s">
        <v>601</v>
      </c>
      <c r="J1" s="3"/>
    </row>
    <row r="2" spans="1:10" s="2" customFormat="1" ht="9.6">
      <c r="A2" s="3" t="s">
        <v>602</v>
      </c>
      <c r="B2" s="3"/>
      <c r="C2" s="3"/>
      <c r="D2" s="3"/>
      <c r="E2" s="3"/>
      <c r="F2" s="3"/>
      <c r="G2" s="3"/>
      <c r="H2" s="3"/>
      <c r="I2" s="3" t="s">
        <v>3</v>
      </c>
      <c r="J2" s="3"/>
    </row>
    <row r="3" spans="1:10" s="1" customFormat="1" ht="9.6"/>
    <row r="4" spans="1:10" s="4" customFormat="1">
      <c r="A4" s="6" t="s">
        <v>4</v>
      </c>
      <c r="B4" s="7"/>
      <c r="C4" s="7"/>
      <c r="D4" s="7"/>
      <c r="E4" s="7"/>
      <c r="F4" s="7"/>
      <c r="G4" s="7"/>
      <c r="H4" s="7"/>
      <c r="I4" s="7"/>
      <c r="J4" s="7"/>
    </row>
    <row r="5" spans="1:10" s="1" customFormat="1" ht="10.199999999999999" thickBot="1"/>
    <row r="6" spans="1:10" s="1" customFormat="1" ht="9.75" customHeight="1">
      <c r="A6" s="9" t="s">
        <v>5</v>
      </c>
      <c r="B6" s="12" t="s">
        <v>9</v>
      </c>
      <c r="C6" s="12" t="s">
        <v>11</v>
      </c>
      <c r="D6" s="12" t="s">
        <v>13</v>
      </c>
      <c r="E6" s="12" t="s">
        <v>15</v>
      </c>
      <c r="F6" s="15" t="s">
        <v>17</v>
      </c>
      <c r="G6" s="16"/>
      <c r="H6" s="12" t="s">
        <v>22</v>
      </c>
      <c r="I6" s="16"/>
      <c r="J6" s="24" t="s">
        <v>25</v>
      </c>
    </row>
    <row r="7" spans="1:10" s="1" customFormat="1" ht="9.75" customHeight="1">
      <c r="A7" s="10" t="s">
        <v>6</v>
      </c>
      <c r="B7" s="13"/>
      <c r="C7" s="13"/>
      <c r="D7" s="13"/>
      <c r="E7" s="13"/>
      <c r="F7" s="17"/>
      <c r="G7" s="7"/>
      <c r="H7" s="13"/>
      <c r="I7" s="7"/>
      <c r="J7" s="25"/>
    </row>
    <row r="8" spans="1:10" s="1" customFormat="1" ht="9.75" customHeight="1">
      <c r="A8" s="10" t="s">
        <v>7</v>
      </c>
      <c r="B8" s="13"/>
      <c r="C8" s="13"/>
      <c r="D8" s="13"/>
      <c r="E8" s="13"/>
      <c r="F8" s="18" t="s">
        <v>18</v>
      </c>
      <c r="G8" s="20" t="s">
        <v>20</v>
      </c>
      <c r="H8" s="22" t="s">
        <v>18</v>
      </c>
      <c r="I8" s="20" t="s">
        <v>20</v>
      </c>
      <c r="J8" s="25"/>
    </row>
    <row r="9" spans="1:10" s="1" customFormat="1" ht="9.75" customHeight="1" thickBot="1">
      <c r="A9" s="11" t="s">
        <v>8</v>
      </c>
      <c r="B9" s="14" t="s">
        <v>10</v>
      </c>
      <c r="C9" s="14" t="s">
        <v>12</v>
      </c>
      <c r="D9" s="14" t="s">
        <v>14</v>
      </c>
      <c r="E9" s="14" t="s">
        <v>16</v>
      </c>
      <c r="F9" s="19" t="s">
        <v>19</v>
      </c>
      <c r="G9" s="21" t="s">
        <v>21</v>
      </c>
      <c r="H9" s="23" t="s">
        <v>23</v>
      </c>
      <c r="I9" s="21" t="s">
        <v>24</v>
      </c>
      <c r="J9" s="26" t="s">
        <v>26</v>
      </c>
    </row>
    <row r="10" spans="1:10" s="28" customFormat="1" ht="10.199999999999999">
      <c r="A10" s="30"/>
      <c r="B10" s="29"/>
      <c r="C10" s="31" t="s">
        <v>212</v>
      </c>
      <c r="D10" s="29"/>
      <c r="E10" s="29"/>
      <c r="F10" s="32"/>
      <c r="H10" s="33"/>
      <c r="J10" s="34"/>
    </row>
    <row r="11" spans="1:10" s="28" customFormat="1" ht="10.199999999999999">
      <c r="A11" s="37"/>
      <c r="B11" s="38" t="s">
        <v>213</v>
      </c>
      <c r="C11" s="39" t="s">
        <v>214</v>
      </c>
      <c r="D11" s="36"/>
      <c r="E11" s="36"/>
      <c r="F11" s="40"/>
      <c r="G11" s="35"/>
      <c r="H11" s="41"/>
      <c r="I11" s="35"/>
      <c r="J11" s="42"/>
    </row>
    <row r="12" spans="1:10" s="1" customFormat="1" ht="9.6">
      <c r="A12" s="43">
        <v>1</v>
      </c>
      <c r="B12" s="45" t="s">
        <v>603</v>
      </c>
      <c r="C12" s="46" t="s">
        <v>604</v>
      </c>
      <c r="D12" s="47" t="s">
        <v>241</v>
      </c>
      <c r="E12" s="51">
        <v>4.3067699999999993</v>
      </c>
      <c r="F12" s="49"/>
      <c r="G12" s="50">
        <f>E12*F12</f>
        <v>0</v>
      </c>
      <c r="H12" s="51">
        <v>0</v>
      </c>
      <c r="I12" s="52">
        <f>E12*H12</f>
        <v>0</v>
      </c>
      <c r="J12" s="53" t="s">
        <v>605</v>
      </c>
    </row>
    <row r="13" spans="1:10" s="1" customFormat="1" ht="9.6" customHeight="1">
      <c r="A13" s="8"/>
      <c r="B13" s="213" t="s">
        <v>474</v>
      </c>
      <c r="C13" s="216" t="s">
        <v>606</v>
      </c>
      <c r="D13" s="214"/>
      <c r="E13" s="214"/>
      <c r="F13" s="214"/>
      <c r="G13" s="214"/>
      <c r="H13" s="214"/>
      <c r="I13" s="214"/>
      <c r="J13" s="215"/>
    </row>
    <row r="14" spans="1:10" s="1" customFormat="1" ht="9.6">
      <c r="A14" s="43">
        <f>A12+1</f>
        <v>2</v>
      </c>
      <c r="B14" s="45" t="s">
        <v>607</v>
      </c>
      <c r="C14" s="46" t="s">
        <v>608</v>
      </c>
      <c r="D14" s="47" t="s">
        <v>241</v>
      </c>
      <c r="E14" s="51">
        <v>23.04</v>
      </c>
      <c r="F14" s="49"/>
      <c r="G14" s="50">
        <f>E14*F14</f>
        <v>0</v>
      </c>
      <c r="H14" s="51">
        <v>0</v>
      </c>
      <c r="I14" s="52">
        <f>E14*H14</f>
        <v>0</v>
      </c>
      <c r="J14" s="53" t="s">
        <v>605</v>
      </c>
    </row>
    <row r="15" spans="1:10" s="1" customFormat="1" ht="9.6" customHeight="1">
      <c r="A15" s="8"/>
      <c r="B15" s="213" t="s">
        <v>474</v>
      </c>
      <c r="C15" s="216" t="s">
        <v>609</v>
      </c>
      <c r="D15" s="214"/>
      <c r="E15" s="214"/>
      <c r="F15" s="214"/>
      <c r="G15" s="214"/>
      <c r="H15" s="214"/>
      <c r="I15" s="214"/>
      <c r="J15" s="215"/>
    </row>
    <row r="16" spans="1:10" s="1" customFormat="1" ht="9.6">
      <c r="A16" s="43">
        <f>A14+1</f>
        <v>3</v>
      </c>
      <c r="B16" s="45" t="s">
        <v>610</v>
      </c>
      <c r="C16" s="46" t="s">
        <v>611</v>
      </c>
      <c r="D16" s="47" t="s">
        <v>241</v>
      </c>
      <c r="E16" s="51">
        <v>23.04</v>
      </c>
      <c r="F16" s="49"/>
      <c r="G16" s="50">
        <f>E16*F16</f>
        <v>0</v>
      </c>
      <c r="H16" s="51">
        <v>0</v>
      </c>
      <c r="I16" s="52">
        <f>E16*H16</f>
        <v>0</v>
      </c>
      <c r="J16" s="53" t="s">
        <v>605</v>
      </c>
    </row>
    <row r="17" spans="1:10" s="1" customFormat="1" ht="9.6" customHeight="1">
      <c r="A17" s="8"/>
      <c r="B17" s="213" t="s">
        <v>474</v>
      </c>
      <c r="C17" s="216" t="s">
        <v>609</v>
      </c>
      <c r="D17" s="214"/>
      <c r="E17" s="214"/>
      <c r="F17" s="214"/>
      <c r="G17" s="214"/>
      <c r="H17" s="214"/>
      <c r="I17" s="214"/>
      <c r="J17" s="215"/>
    </row>
    <row r="18" spans="1:10" s="1" customFormat="1" ht="9.6">
      <c r="A18" s="43">
        <f>A16+1</f>
        <v>4</v>
      </c>
      <c r="B18" s="45" t="s">
        <v>612</v>
      </c>
      <c r="C18" s="46" t="s">
        <v>613</v>
      </c>
      <c r="D18" s="47" t="s">
        <v>241</v>
      </c>
      <c r="E18" s="51">
        <v>23.04</v>
      </c>
      <c r="F18" s="49"/>
      <c r="G18" s="50">
        <f>E18*F18</f>
        <v>0</v>
      </c>
      <c r="H18" s="51">
        <v>0</v>
      </c>
      <c r="I18" s="52">
        <f>E18*H18</f>
        <v>0</v>
      </c>
      <c r="J18" s="53" t="s">
        <v>605</v>
      </c>
    </row>
    <row r="19" spans="1:10" s="1" customFormat="1" ht="9.6" customHeight="1">
      <c r="A19" s="8"/>
      <c r="B19" s="213" t="s">
        <v>474</v>
      </c>
      <c r="C19" s="216" t="s">
        <v>609</v>
      </c>
      <c r="D19" s="214"/>
      <c r="E19" s="214"/>
      <c r="F19" s="214"/>
      <c r="G19" s="214"/>
      <c r="H19" s="214"/>
      <c r="I19" s="214"/>
      <c r="J19" s="215"/>
    </row>
    <row r="20" spans="1:10" s="1" customFormat="1" ht="9.6">
      <c r="A20" s="43">
        <f>A18+1</f>
        <v>5</v>
      </c>
      <c r="B20" s="45" t="s">
        <v>614</v>
      </c>
      <c r="C20" s="46" t="s">
        <v>615</v>
      </c>
      <c r="D20" s="47" t="s">
        <v>241</v>
      </c>
      <c r="E20" s="51">
        <v>62.005919999999982</v>
      </c>
      <c r="F20" s="49"/>
      <c r="G20" s="50">
        <f>E20*F20</f>
        <v>0</v>
      </c>
      <c r="H20" s="51">
        <v>0</v>
      </c>
      <c r="I20" s="52">
        <f>E20*H20</f>
        <v>0</v>
      </c>
      <c r="J20" s="53" t="s">
        <v>605</v>
      </c>
    </row>
    <row r="21" spans="1:10" s="1" customFormat="1" ht="9.6" customHeight="1">
      <c r="A21" s="8"/>
      <c r="B21" s="213" t="s">
        <v>474</v>
      </c>
      <c r="C21" s="216" t="s">
        <v>616</v>
      </c>
      <c r="D21" s="214"/>
      <c r="E21" s="214"/>
      <c r="F21" s="214"/>
      <c r="G21" s="214"/>
      <c r="H21" s="214"/>
      <c r="I21" s="214"/>
      <c r="J21" s="215"/>
    </row>
    <row r="22" spans="1:10" s="1" customFormat="1" ht="9.6">
      <c r="A22" s="43">
        <f>A20+1</f>
        <v>6</v>
      </c>
      <c r="B22" s="45" t="s">
        <v>617</v>
      </c>
      <c r="C22" s="46" t="s">
        <v>618</v>
      </c>
      <c r="D22" s="47" t="s">
        <v>241</v>
      </c>
      <c r="E22" s="51">
        <v>62.005919999999982</v>
      </c>
      <c r="F22" s="49"/>
      <c r="G22" s="50">
        <f>E22*F22</f>
        <v>0</v>
      </c>
      <c r="H22" s="51">
        <v>0</v>
      </c>
      <c r="I22" s="52">
        <f>E22*H22</f>
        <v>0</v>
      </c>
      <c r="J22" s="53" t="s">
        <v>605</v>
      </c>
    </row>
    <row r="23" spans="1:10" s="1" customFormat="1" ht="9.6" customHeight="1">
      <c r="A23" s="8"/>
      <c r="B23" s="213" t="s">
        <v>474</v>
      </c>
      <c r="C23" s="216" t="s">
        <v>616</v>
      </c>
      <c r="D23" s="214"/>
      <c r="E23" s="214"/>
      <c r="F23" s="214"/>
      <c r="G23" s="214"/>
      <c r="H23" s="214"/>
      <c r="I23" s="214"/>
      <c r="J23" s="215"/>
    </row>
    <row r="24" spans="1:10" s="1" customFormat="1" ht="9.6">
      <c r="A24" s="43">
        <f>A22+1</f>
        <v>7</v>
      </c>
      <c r="B24" s="45" t="s">
        <v>619</v>
      </c>
      <c r="C24" s="46" t="s">
        <v>620</v>
      </c>
      <c r="D24" s="47" t="s">
        <v>241</v>
      </c>
      <c r="E24" s="51">
        <v>62.005919999999982</v>
      </c>
      <c r="F24" s="49"/>
      <c r="G24" s="50">
        <f>E24*F24</f>
        <v>0</v>
      </c>
      <c r="H24" s="51">
        <v>0</v>
      </c>
      <c r="I24" s="52">
        <f>E24*H24</f>
        <v>0</v>
      </c>
      <c r="J24" s="53" t="s">
        <v>605</v>
      </c>
    </row>
    <row r="25" spans="1:10" s="1" customFormat="1" ht="9.6" customHeight="1">
      <c r="A25" s="8"/>
      <c r="B25" s="213" t="s">
        <v>474</v>
      </c>
      <c r="C25" s="216" t="s">
        <v>616</v>
      </c>
      <c r="D25" s="214"/>
      <c r="E25" s="214"/>
      <c r="F25" s="214"/>
      <c r="G25" s="214"/>
      <c r="H25" s="214"/>
      <c r="I25" s="214"/>
      <c r="J25" s="215"/>
    </row>
    <row r="26" spans="1:10" s="28" customFormat="1" ht="10.199999999999999">
      <c r="A26" s="62"/>
      <c r="B26" s="63">
        <v>1</v>
      </c>
      <c r="C26" s="64" t="s">
        <v>236</v>
      </c>
      <c r="D26" s="65"/>
      <c r="E26" s="65"/>
      <c r="F26" s="66"/>
      <c r="G26" s="67">
        <f>SUM(G12:G25)</f>
        <v>0</v>
      </c>
      <c r="H26" s="68"/>
      <c r="I26" s="69">
        <f>SUM(I12:I25)</f>
        <v>0</v>
      </c>
      <c r="J26" s="70"/>
    </row>
    <row r="27" spans="1:10" s="28" customFormat="1" ht="10.199999999999999">
      <c r="A27" s="37"/>
      <c r="B27" s="38" t="s">
        <v>399</v>
      </c>
      <c r="C27" s="39" t="s">
        <v>400</v>
      </c>
      <c r="D27" s="36"/>
      <c r="E27" s="36"/>
      <c r="F27" s="40"/>
      <c r="G27" s="35"/>
      <c r="H27" s="41"/>
      <c r="I27" s="35"/>
      <c r="J27" s="42"/>
    </row>
    <row r="28" spans="1:10" s="1" customFormat="1" ht="9.6">
      <c r="A28" s="43">
        <f>A24+1</f>
        <v>8</v>
      </c>
      <c r="B28" s="45" t="s">
        <v>621</v>
      </c>
      <c r="C28" s="46" t="s">
        <v>622</v>
      </c>
      <c r="D28" s="47" t="s">
        <v>469</v>
      </c>
      <c r="E28" s="205">
        <v>278.89807800000005</v>
      </c>
      <c r="F28" s="49"/>
      <c r="G28" s="50">
        <f>E28*F28</f>
        <v>0</v>
      </c>
      <c r="H28" s="51">
        <v>1.5092799999999999E-4</v>
      </c>
      <c r="I28" s="52">
        <f>E28*H28</f>
        <v>4.2093529116384004E-2</v>
      </c>
      <c r="J28" s="53" t="s">
        <v>605</v>
      </c>
    </row>
    <row r="29" spans="1:10" s="1" customFormat="1" ht="9.6" customHeight="1">
      <c r="A29" s="8"/>
      <c r="B29" s="213" t="s">
        <v>474</v>
      </c>
      <c r="C29" s="216" t="s">
        <v>623</v>
      </c>
      <c r="D29" s="214"/>
      <c r="E29" s="214"/>
      <c r="F29" s="214"/>
      <c r="G29" s="214"/>
      <c r="H29" s="214"/>
      <c r="I29" s="214"/>
      <c r="J29" s="215"/>
    </row>
    <row r="30" spans="1:10" s="1" customFormat="1" ht="9.6">
      <c r="A30" s="43">
        <f>A28+1</f>
        <v>9</v>
      </c>
      <c r="B30" s="45" t="s">
        <v>624</v>
      </c>
      <c r="C30" s="46" t="s">
        <v>625</v>
      </c>
      <c r="D30" s="47" t="s">
        <v>469</v>
      </c>
      <c r="E30" s="205">
        <v>292.8429819000001</v>
      </c>
      <c r="F30" s="49"/>
      <c r="G30" s="50">
        <f>E30*F30</f>
        <v>0</v>
      </c>
      <c r="H30" s="51">
        <v>2.9999999999999997E-4</v>
      </c>
      <c r="I30" s="52">
        <f>E30*H30</f>
        <v>8.785289457000002E-2</v>
      </c>
      <c r="J30" s="53" t="s">
        <v>605</v>
      </c>
    </row>
    <row r="31" spans="1:10" s="1" customFormat="1" ht="9.6" customHeight="1">
      <c r="A31" s="8"/>
      <c r="B31" s="213" t="s">
        <v>474</v>
      </c>
      <c r="C31" s="216" t="s">
        <v>626</v>
      </c>
      <c r="D31" s="214"/>
      <c r="E31" s="214"/>
      <c r="F31" s="214"/>
      <c r="G31" s="214"/>
      <c r="H31" s="214"/>
      <c r="I31" s="214"/>
      <c r="J31" s="215"/>
    </row>
    <row r="32" spans="1:10" s="28" customFormat="1" ht="10.199999999999999">
      <c r="A32" s="62"/>
      <c r="B32" s="63">
        <v>2</v>
      </c>
      <c r="C32" s="64" t="s">
        <v>416</v>
      </c>
      <c r="D32" s="65"/>
      <c r="E32" s="65"/>
      <c r="F32" s="66"/>
      <c r="G32" s="67">
        <f>SUM(G28:G31)</f>
        <v>0</v>
      </c>
      <c r="H32" s="68"/>
      <c r="I32" s="69">
        <f>SUM(I28:I31)</f>
        <v>0.12994642368638404</v>
      </c>
      <c r="J32" s="70"/>
    </row>
    <row r="33" spans="1:10" s="28" customFormat="1" ht="10.199999999999999">
      <c r="A33" s="37"/>
      <c r="B33" s="38" t="s">
        <v>627</v>
      </c>
      <c r="C33" s="39" t="s">
        <v>628</v>
      </c>
      <c r="D33" s="36"/>
      <c r="E33" s="36"/>
      <c r="F33" s="40"/>
      <c r="G33" s="35"/>
      <c r="H33" s="41"/>
      <c r="I33" s="35"/>
      <c r="J33" s="42"/>
    </row>
    <row r="34" spans="1:10" s="1" customFormat="1" ht="9.6">
      <c r="A34" s="43">
        <f>A30+1</f>
        <v>10</v>
      </c>
      <c r="B34" s="45" t="s">
        <v>629</v>
      </c>
      <c r="C34" s="46" t="s">
        <v>630</v>
      </c>
      <c r="D34" s="47" t="s">
        <v>241</v>
      </c>
      <c r="E34" s="51">
        <v>2.4750000000000001</v>
      </c>
      <c r="F34" s="49"/>
      <c r="G34" s="50">
        <f>E34*F34</f>
        <v>0</v>
      </c>
      <c r="H34" s="51">
        <v>2.1463320640000001</v>
      </c>
      <c r="I34" s="52">
        <f>E34*H34</f>
        <v>5.3121718584000002</v>
      </c>
      <c r="J34" s="53" t="s">
        <v>605</v>
      </c>
    </row>
    <row r="35" spans="1:10" s="1" customFormat="1" ht="9.6" customHeight="1">
      <c r="A35" s="8"/>
      <c r="B35" s="213" t="s">
        <v>474</v>
      </c>
      <c r="C35" s="216" t="s">
        <v>631</v>
      </c>
      <c r="D35" s="214"/>
      <c r="E35" s="214"/>
      <c r="F35" s="214"/>
      <c r="G35" s="214"/>
      <c r="H35" s="214"/>
      <c r="I35" s="214"/>
      <c r="J35" s="215"/>
    </row>
    <row r="36" spans="1:10" s="1" customFormat="1" ht="9.6">
      <c r="A36" s="43">
        <f>A34+1</f>
        <v>11</v>
      </c>
      <c r="B36" s="45" t="s">
        <v>632</v>
      </c>
      <c r="C36" s="46" t="s">
        <v>633</v>
      </c>
      <c r="D36" s="47" t="s">
        <v>469</v>
      </c>
      <c r="E36" s="205">
        <v>6</v>
      </c>
      <c r="F36" s="49"/>
      <c r="G36" s="50">
        <f>E36*F36</f>
        <v>0</v>
      </c>
      <c r="H36" s="51">
        <v>0.28857603999999998</v>
      </c>
      <c r="I36" s="52">
        <f>E36*H36</f>
        <v>1.73145624</v>
      </c>
      <c r="J36" s="53" t="s">
        <v>605</v>
      </c>
    </row>
    <row r="37" spans="1:10" s="1" customFormat="1" ht="9.6" customHeight="1">
      <c r="A37" s="8"/>
      <c r="B37" s="213" t="s">
        <v>474</v>
      </c>
      <c r="C37" s="216" t="s">
        <v>634</v>
      </c>
      <c r="D37" s="214"/>
      <c r="E37" s="214"/>
      <c r="F37" s="214"/>
      <c r="G37" s="214"/>
      <c r="H37" s="214"/>
      <c r="I37" s="214"/>
      <c r="J37" s="215"/>
    </row>
    <row r="38" spans="1:10" s="1" customFormat="1" ht="28.8">
      <c r="A38" s="43">
        <f>A36+1</f>
        <v>12</v>
      </c>
      <c r="B38" s="45" t="s">
        <v>635</v>
      </c>
      <c r="C38" s="46" t="s">
        <v>636</v>
      </c>
      <c r="D38" s="47" t="s">
        <v>241</v>
      </c>
      <c r="E38" s="51">
        <v>6.9280000000000008E-2</v>
      </c>
      <c r="F38" s="49"/>
      <c r="G38" s="50">
        <f>E38*F38</f>
        <v>0</v>
      </c>
      <c r="H38" s="51">
        <v>2.6323380639999998</v>
      </c>
      <c r="I38" s="52">
        <f>E38*H38</f>
        <v>0.18236838107392001</v>
      </c>
      <c r="J38" s="53" t="s">
        <v>605</v>
      </c>
    </row>
    <row r="39" spans="1:10" s="1" customFormat="1" ht="9.6" customHeight="1">
      <c r="A39" s="8"/>
      <c r="B39" s="213" t="s">
        <v>474</v>
      </c>
      <c r="C39" s="216" t="s">
        <v>637</v>
      </c>
      <c r="D39" s="214"/>
      <c r="E39" s="214"/>
      <c r="F39" s="214"/>
      <c r="G39" s="214"/>
      <c r="H39" s="214"/>
      <c r="I39" s="214"/>
      <c r="J39" s="215"/>
    </row>
    <row r="40" spans="1:10" s="1" customFormat="1" ht="9.6">
      <c r="A40" s="43">
        <f>A38+1</f>
        <v>13</v>
      </c>
      <c r="B40" s="45" t="s">
        <v>629</v>
      </c>
      <c r="C40" s="46" t="s">
        <v>638</v>
      </c>
      <c r="D40" s="47" t="s">
        <v>241</v>
      </c>
      <c r="E40" s="51">
        <v>0.34650000000000003</v>
      </c>
      <c r="F40" s="49"/>
      <c r="G40" s="50">
        <f>E40*F40</f>
        <v>0</v>
      </c>
      <c r="H40" s="51">
        <v>2.1463320640000001</v>
      </c>
      <c r="I40" s="52">
        <f>E40*H40</f>
        <v>0.7437040601760001</v>
      </c>
      <c r="J40" s="53" t="s">
        <v>605</v>
      </c>
    </row>
    <row r="41" spans="1:10" s="1" customFormat="1" ht="9.6" customHeight="1">
      <c r="A41" s="8"/>
      <c r="B41" s="213" t="s">
        <v>474</v>
      </c>
      <c r="C41" s="216" t="s">
        <v>639</v>
      </c>
      <c r="D41" s="214"/>
      <c r="E41" s="214"/>
      <c r="F41" s="214"/>
      <c r="G41" s="214"/>
      <c r="H41" s="214"/>
      <c r="I41" s="214"/>
      <c r="J41" s="215"/>
    </row>
    <row r="42" spans="1:10" s="1" customFormat="1" ht="9.6">
      <c r="A42" s="43">
        <f>A40+1</f>
        <v>14</v>
      </c>
      <c r="B42" s="45" t="s">
        <v>629</v>
      </c>
      <c r="C42" s="46" t="s">
        <v>640</v>
      </c>
      <c r="D42" s="47" t="s">
        <v>241</v>
      </c>
      <c r="E42" s="51">
        <v>0.06</v>
      </c>
      <c r="F42" s="49"/>
      <c r="G42" s="50">
        <f>E42*F42</f>
        <v>0</v>
      </c>
      <c r="H42" s="51">
        <v>2.1463320640000001</v>
      </c>
      <c r="I42" s="52">
        <f>E42*H42</f>
        <v>0.12877992384</v>
      </c>
      <c r="J42" s="53" t="s">
        <v>605</v>
      </c>
    </row>
    <row r="43" spans="1:10" s="1" customFormat="1" ht="9.6" customHeight="1">
      <c r="A43" s="8"/>
      <c r="B43" s="213" t="s">
        <v>474</v>
      </c>
      <c r="C43" s="216" t="s">
        <v>641</v>
      </c>
      <c r="D43" s="214"/>
      <c r="E43" s="214"/>
      <c r="F43" s="214"/>
      <c r="G43" s="214"/>
      <c r="H43" s="214"/>
      <c r="I43" s="214"/>
      <c r="J43" s="215"/>
    </row>
    <row r="44" spans="1:10" s="1" customFormat="1" ht="9.6">
      <c r="A44" s="43">
        <f>A42+1</f>
        <v>15</v>
      </c>
      <c r="B44" s="45" t="s">
        <v>629</v>
      </c>
      <c r="C44" s="46" t="s">
        <v>642</v>
      </c>
      <c r="D44" s="47" t="s">
        <v>241</v>
      </c>
      <c r="E44" s="51">
        <v>7.5000000000000011E-2</v>
      </c>
      <c r="F44" s="49"/>
      <c r="G44" s="50">
        <f>E44*F44</f>
        <v>0</v>
      </c>
      <c r="H44" s="51">
        <v>2.1463320640000001</v>
      </c>
      <c r="I44" s="52">
        <f>E44*H44</f>
        <v>0.16097490480000004</v>
      </c>
      <c r="J44" s="53" t="s">
        <v>605</v>
      </c>
    </row>
    <row r="45" spans="1:10" s="1" customFormat="1" ht="9.6" customHeight="1">
      <c r="A45" s="8"/>
      <c r="B45" s="213" t="s">
        <v>474</v>
      </c>
      <c r="C45" s="216" t="s">
        <v>643</v>
      </c>
      <c r="D45" s="214"/>
      <c r="E45" s="214"/>
      <c r="F45" s="214"/>
      <c r="G45" s="214"/>
      <c r="H45" s="214"/>
      <c r="I45" s="214"/>
      <c r="J45" s="215"/>
    </row>
    <row r="46" spans="1:10" s="1" customFormat="1" ht="38.4">
      <c r="A46" s="43">
        <f>A44+1</f>
        <v>16</v>
      </c>
      <c r="B46" s="45" t="s">
        <v>644</v>
      </c>
      <c r="C46" s="46" t="s">
        <v>645</v>
      </c>
      <c r="D46" s="47" t="s">
        <v>241</v>
      </c>
      <c r="E46" s="51">
        <v>0.44999999999999996</v>
      </c>
      <c r="F46" s="49"/>
      <c r="G46" s="50">
        <f>E46*F46</f>
        <v>0</v>
      </c>
      <c r="H46" s="51">
        <v>2.484248064</v>
      </c>
      <c r="I46" s="52">
        <f>E46*H46</f>
        <v>1.1179116287999999</v>
      </c>
      <c r="J46" s="53" t="s">
        <v>605</v>
      </c>
    </row>
    <row r="47" spans="1:10" s="1" customFormat="1" ht="9.6" customHeight="1">
      <c r="A47" s="8"/>
      <c r="B47" s="213" t="s">
        <v>474</v>
      </c>
      <c r="C47" s="216" t="s">
        <v>646</v>
      </c>
      <c r="D47" s="214"/>
      <c r="E47" s="214"/>
      <c r="F47" s="214"/>
      <c r="G47" s="214"/>
      <c r="H47" s="214"/>
      <c r="I47" s="214"/>
      <c r="J47" s="215"/>
    </row>
    <row r="48" spans="1:10" s="1" customFormat="1" ht="28.8">
      <c r="A48" s="43">
        <f>A46+1</f>
        <v>17</v>
      </c>
      <c r="B48" s="45" t="s">
        <v>644</v>
      </c>
      <c r="C48" s="46" t="s">
        <v>647</v>
      </c>
      <c r="D48" s="47" t="s">
        <v>241</v>
      </c>
      <c r="E48" s="51">
        <v>0.32400000000000007</v>
      </c>
      <c r="F48" s="49"/>
      <c r="G48" s="50">
        <f>E48*F48</f>
        <v>0</v>
      </c>
      <c r="H48" s="51">
        <v>2.484248064</v>
      </c>
      <c r="I48" s="52">
        <f>E48*H48</f>
        <v>0.80489637273600012</v>
      </c>
      <c r="J48" s="53" t="s">
        <v>605</v>
      </c>
    </row>
    <row r="49" spans="1:10" s="1" customFormat="1" ht="9.6" customHeight="1">
      <c r="A49" s="8"/>
      <c r="B49" s="213" t="s">
        <v>474</v>
      </c>
      <c r="C49" s="216" t="s">
        <v>648</v>
      </c>
      <c r="D49" s="214"/>
      <c r="E49" s="214"/>
      <c r="F49" s="214"/>
      <c r="G49" s="214"/>
      <c r="H49" s="214"/>
      <c r="I49" s="214"/>
      <c r="J49" s="215"/>
    </row>
    <row r="50" spans="1:10" s="1" customFormat="1" ht="9.6">
      <c r="A50" s="43">
        <f>A48+1</f>
        <v>18</v>
      </c>
      <c r="B50" s="45" t="s">
        <v>649</v>
      </c>
      <c r="C50" s="46" t="s">
        <v>650</v>
      </c>
      <c r="D50" s="47" t="s">
        <v>473</v>
      </c>
      <c r="E50" s="54">
        <v>8.8500000000000014</v>
      </c>
      <c r="F50" s="49"/>
      <c r="G50" s="50">
        <f>E50*F50</f>
        <v>0</v>
      </c>
      <c r="H50" s="51">
        <v>4.6920000000000002E-4</v>
      </c>
      <c r="I50" s="52">
        <f>E50*H50</f>
        <v>4.1524200000000004E-3</v>
      </c>
      <c r="J50" s="53" t="s">
        <v>605</v>
      </c>
    </row>
    <row r="51" spans="1:10" s="1" customFormat="1" ht="9.6" customHeight="1">
      <c r="A51" s="8"/>
      <c r="B51" s="213" t="s">
        <v>474</v>
      </c>
      <c r="C51" s="216" t="s">
        <v>651</v>
      </c>
      <c r="D51" s="214"/>
      <c r="E51" s="214"/>
      <c r="F51" s="214"/>
      <c r="G51" s="214"/>
      <c r="H51" s="214"/>
      <c r="I51" s="214"/>
      <c r="J51" s="215"/>
    </row>
    <row r="52" spans="1:10" s="1" customFormat="1" ht="9.6">
      <c r="A52" s="43">
        <f>A50+1</f>
        <v>19</v>
      </c>
      <c r="B52" s="45" t="s">
        <v>652</v>
      </c>
      <c r="C52" s="46" t="s">
        <v>653</v>
      </c>
      <c r="D52" s="47" t="s">
        <v>473</v>
      </c>
      <c r="E52" s="54">
        <v>19.68</v>
      </c>
      <c r="F52" s="49"/>
      <c r="G52" s="50">
        <f>E52*F52</f>
        <v>0</v>
      </c>
      <c r="H52" s="51">
        <v>5.8080000000000002E-4</v>
      </c>
      <c r="I52" s="52">
        <f>E52*H52</f>
        <v>1.1430144E-2</v>
      </c>
      <c r="J52" s="53" t="s">
        <v>605</v>
      </c>
    </row>
    <row r="53" spans="1:10" s="1" customFormat="1" ht="9.6" customHeight="1">
      <c r="A53" s="8"/>
      <c r="B53" s="213" t="s">
        <v>474</v>
      </c>
      <c r="C53" s="216" t="s">
        <v>654</v>
      </c>
      <c r="D53" s="214"/>
      <c r="E53" s="214"/>
      <c r="F53" s="214"/>
      <c r="G53" s="214"/>
      <c r="H53" s="214"/>
      <c r="I53" s="214"/>
      <c r="J53" s="215"/>
    </row>
    <row r="54" spans="1:10" s="1" customFormat="1" ht="9.6">
      <c r="A54" s="43">
        <f>A52+1</f>
        <v>20</v>
      </c>
      <c r="B54" s="45" t="s">
        <v>655</v>
      </c>
      <c r="C54" s="46" t="s">
        <v>656</v>
      </c>
      <c r="D54" s="47" t="s">
        <v>473</v>
      </c>
      <c r="E54" s="54">
        <v>21.400000000000002</v>
      </c>
      <c r="F54" s="49"/>
      <c r="G54" s="50">
        <f>E54*F54</f>
        <v>0</v>
      </c>
      <c r="H54" s="51">
        <v>7.0140000000000003E-4</v>
      </c>
      <c r="I54" s="52">
        <f>E54*H54</f>
        <v>1.5009960000000003E-2</v>
      </c>
      <c r="J54" s="53" t="s">
        <v>605</v>
      </c>
    </row>
    <row r="55" spans="1:10" s="1" customFormat="1" ht="9.6" customHeight="1">
      <c r="A55" s="8"/>
      <c r="B55" s="213" t="s">
        <v>474</v>
      </c>
      <c r="C55" s="216" t="s">
        <v>657</v>
      </c>
      <c r="D55" s="214"/>
      <c r="E55" s="214"/>
      <c r="F55" s="214"/>
      <c r="G55" s="214"/>
      <c r="H55" s="214"/>
      <c r="I55" s="214"/>
      <c r="J55" s="215"/>
    </row>
    <row r="56" spans="1:10" s="1" customFormat="1" ht="9.6">
      <c r="A56" s="43">
        <f>A54+1</f>
        <v>21</v>
      </c>
      <c r="B56" s="45" t="s">
        <v>649</v>
      </c>
      <c r="C56" s="46" t="s">
        <v>658</v>
      </c>
      <c r="D56" s="47" t="s">
        <v>473</v>
      </c>
      <c r="E56" s="54">
        <v>23.921999999999997</v>
      </c>
      <c r="F56" s="49"/>
      <c r="G56" s="50">
        <f>E56*F56</f>
        <v>0</v>
      </c>
      <c r="H56" s="51">
        <v>4.6920000000000002E-4</v>
      </c>
      <c r="I56" s="52">
        <f>E56*H56</f>
        <v>1.1224202399999999E-2</v>
      </c>
      <c r="J56" s="53" t="s">
        <v>605</v>
      </c>
    </row>
    <row r="57" spans="1:10" s="1" customFormat="1" ht="9.6" customHeight="1">
      <c r="A57" s="8"/>
      <c r="B57" s="213" t="s">
        <v>474</v>
      </c>
      <c r="C57" s="216" t="s">
        <v>659</v>
      </c>
      <c r="D57" s="214"/>
      <c r="E57" s="214"/>
      <c r="F57" s="214"/>
      <c r="G57" s="214"/>
      <c r="H57" s="214"/>
      <c r="I57" s="214"/>
      <c r="J57" s="215"/>
    </row>
    <row r="58" spans="1:10" s="1" customFormat="1" ht="9.6">
      <c r="A58" s="43">
        <f>A56+1</f>
        <v>22</v>
      </c>
      <c r="B58" s="45" t="s">
        <v>655</v>
      </c>
      <c r="C58" s="46" t="s">
        <v>660</v>
      </c>
      <c r="D58" s="47" t="s">
        <v>473</v>
      </c>
      <c r="E58" s="54">
        <v>39.286999999999999</v>
      </c>
      <c r="F58" s="49"/>
      <c r="G58" s="50">
        <f>E58*F58</f>
        <v>0</v>
      </c>
      <c r="H58" s="51">
        <v>7.0140000000000003E-4</v>
      </c>
      <c r="I58" s="52">
        <f>E58*H58</f>
        <v>2.7555901800000001E-2</v>
      </c>
      <c r="J58" s="53" t="s">
        <v>605</v>
      </c>
    </row>
    <row r="59" spans="1:10" s="1" customFormat="1" ht="9.6" customHeight="1">
      <c r="A59" s="8"/>
      <c r="B59" s="213" t="s">
        <v>474</v>
      </c>
      <c r="C59" s="216" t="s">
        <v>661</v>
      </c>
      <c r="D59" s="214"/>
      <c r="E59" s="214"/>
      <c r="F59" s="214"/>
      <c r="G59" s="214"/>
      <c r="H59" s="214"/>
      <c r="I59" s="214"/>
      <c r="J59" s="215"/>
    </row>
    <row r="60" spans="1:10" s="1" customFormat="1" ht="9.6">
      <c r="A60" s="43">
        <f>A58+1</f>
        <v>23</v>
      </c>
      <c r="B60" s="45" t="s">
        <v>662</v>
      </c>
      <c r="C60" s="46" t="s">
        <v>663</v>
      </c>
      <c r="D60" s="47" t="s">
        <v>473</v>
      </c>
      <c r="E60" s="54">
        <v>8.41</v>
      </c>
      <c r="F60" s="49"/>
      <c r="G60" s="50">
        <f>E60*F60</f>
        <v>0</v>
      </c>
      <c r="H60" s="51">
        <v>8.1479999999999996E-4</v>
      </c>
      <c r="I60" s="52">
        <f>E60*H60</f>
        <v>6.8524679999999996E-3</v>
      </c>
      <c r="J60" s="53" t="s">
        <v>605</v>
      </c>
    </row>
    <row r="61" spans="1:10" s="1" customFormat="1" ht="9.6" customHeight="1">
      <c r="A61" s="8"/>
      <c r="B61" s="213" t="s">
        <v>474</v>
      </c>
      <c r="C61" s="216" t="s">
        <v>664</v>
      </c>
      <c r="D61" s="214"/>
      <c r="E61" s="214"/>
      <c r="F61" s="214"/>
      <c r="G61" s="214"/>
      <c r="H61" s="214"/>
      <c r="I61" s="214"/>
      <c r="J61" s="215"/>
    </row>
    <row r="62" spans="1:10" s="1" customFormat="1" ht="9.6">
      <c r="A62" s="43">
        <f>A60+1</f>
        <v>24</v>
      </c>
      <c r="B62" s="45" t="s">
        <v>665</v>
      </c>
      <c r="C62" s="46" t="s">
        <v>666</v>
      </c>
      <c r="D62" s="47" t="s">
        <v>473</v>
      </c>
      <c r="E62" s="51">
        <v>11.243</v>
      </c>
      <c r="F62" s="49"/>
      <c r="G62" s="50">
        <f>E62*F62</f>
        <v>0</v>
      </c>
      <c r="H62" s="51">
        <v>9.8759999999999994E-4</v>
      </c>
      <c r="I62" s="52">
        <f>E62*H62</f>
        <v>1.1103586799999999E-2</v>
      </c>
      <c r="J62" s="53" t="s">
        <v>605</v>
      </c>
    </row>
    <row r="63" spans="1:10" s="1" customFormat="1" ht="9.6">
      <c r="A63" s="43">
        <f>A62+1</f>
        <v>25</v>
      </c>
      <c r="B63" s="45" t="s">
        <v>667</v>
      </c>
      <c r="C63" s="46" t="s">
        <v>668</v>
      </c>
      <c r="D63" s="47" t="s">
        <v>669</v>
      </c>
      <c r="E63" s="48">
        <v>6</v>
      </c>
      <c r="F63" s="49"/>
      <c r="G63" s="50">
        <f>E63*F63</f>
        <v>0</v>
      </c>
      <c r="H63" s="51">
        <v>6.3143000000000005E-2</v>
      </c>
      <c r="I63" s="52">
        <f>E63*H63</f>
        <v>0.37885800000000003</v>
      </c>
      <c r="J63" s="53" t="s">
        <v>470</v>
      </c>
    </row>
    <row r="64" spans="1:10" s="1" customFormat="1" ht="9.6">
      <c r="A64" s="43">
        <f>A63+1</f>
        <v>26</v>
      </c>
      <c r="B64" s="45" t="s">
        <v>667</v>
      </c>
      <c r="C64" s="46" t="s">
        <v>670</v>
      </c>
      <c r="D64" s="47" t="s">
        <v>669</v>
      </c>
      <c r="E64" s="48">
        <v>6</v>
      </c>
      <c r="F64" s="49"/>
      <c r="G64" s="50">
        <f>E64*F64</f>
        <v>0</v>
      </c>
      <c r="H64" s="51">
        <v>6.3143000000000005E-2</v>
      </c>
      <c r="I64" s="52">
        <f>E64*H64</f>
        <v>0.37885800000000003</v>
      </c>
      <c r="J64" s="53" t="s">
        <v>470</v>
      </c>
    </row>
    <row r="65" spans="1:10" s="1" customFormat="1" ht="9.6">
      <c r="A65" s="43">
        <f>A64+1</f>
        <v>27</v>
      </c>
      <c r="B65" s="45" t="s">
        <v>671</v>
      </c>
      <c r="C65" s="46" t="s">
        <v>672</v>
      </c>
      <c r="D65" s="47" t="s">
        <v>669</v>
      </c>
      <c r="E65" s="48">
        <v>4</v>
      </c>
      <c r="F65" s="49"/>
      <c r="G65" s="50">
        <f>E65*F65</f>
        <v>0</v>
      </c>
      <c r="H65" s="51">
        <v>4.5293E-2</v>
      </c>
      <c r="I65" s="52">
        <f>E65*H65</f>
        <v>0.181172</v>
      </c>
      <c r="J65" s="53" t="s">
        <v>470</v>
      </c>
    </row>
    <row r="66" spans="1:10" s="1" customFormat="1" ht="9.6">
      <c r="A66" s="43">
        <f>A65+1</f>
        <v>28</v>
      </c>
      <c r="B66" s="45" t="s">
        <v>673</v>
      </c>
      <c r="C66" s="46" t="s">
        <v>674</v>
      </c>
      <c r="D66" s="47" t="s">
        <v>669</v>
      </c>
      <c r="E66" s="48">
        <v>2</v>
      </c>
      <c r="F66" s="49"/>
      <c r="G66" s="50">
        <f>E66*F66</f>
        <v>0</v>
      </c>
      <c r="H66" s="51">
        <v>5.4218000000000002E-2</v>
      </c>
      <c r="I66" s="52">
        <f>E66*H66</f>
        <v>0.108436</v>
      </c>
      <c r="J66" s="53" t="s">
        <v>470</v>
      </c>
    </row>
    <row r="67" spans="1:10" s="1" customFormat="1" ht="9.6">
      <c r="A67" s="43">
        <f>A66+1</f>
        <v>29</v>
      </c>
      <c r="B67" s="45" t="s">
        <v>671</v>
      </c>
      <c r="C67" s="46" t="s">
        <v>675</v>
      </c>
      <c r="D67" s="47" t="s">
        <v>669</v>
      </c>
      <c r="E67" s="48">
        <v>6</v>
      </c>
      <c r="F67" s="49"/>
      <c r="G67" s="50">
        <f>E67*F67</f>
        <v>0</v>
      </c>
      <c r="H67" s="51">
        <v>4.5293E-2</v>
      </c>
      <c r="I67" s="52">
        <f>E67*H67</f>
        <v>0.271758</v>
      </c>
      <c r="J67" s="53" t="s">
        <v>470</v>
      </c>
    </row>
    <row r="68" spans="1:10" s="1" customFormat="1" ht="9.6">
      <c r="A68" s="43">
        <f>A67+1</f>
        <v>30</v>
      </c>
      <c r="B68" s="45" t="s">
        <v>671</v>
      </c>
      <c r="C68" s="46" t="s">
        <v>676</v>
      </c>
      <c r="D68" s="47" t="s">
        <v>669</v>
      </c>
      <c r="E68" s="48">
        <v>6</v>
      </c>
      <c r="F68" s="49"/>
      <c r="G68" s="50">
        <f>E68*F68</f>
        <v>0</v>
      </c>
      <c r="H68" s="51">
        <v>4.5293E-2</v>
      </c>
      <c r="I68" s="52">
        <f>E68*H68</f>
        <v>0.271758</v>
      </c>
      <c r="J68" s="53" t="s">
        <v>470</v>
      </c>
    </row>
    <row r="69" spans="1:10" s="1" customFormat="1" ht="9.6">
      <c r="A69" s="43">
        <f>A68+1</f>
        <v>31</v>
      </c>
      <c r="B69" s="45" t="s">
        <v>677</v>
      </c>
      <c r="C69" s="46" t="s">
        <v>678</v>
      </c>
      <c r="D69" s="47" t="s">
        <v>669</v>
      </c>
      <c r="E69" s="48">
        <v>6</v>
      </c>
      <c r="F69" s="49"/>
      <c r="G69" s="50">
        <f>E69*F69</f>
        <v>0</v>
      </c>
      <c r="H69" s="51">
        <v>3.6367999999999998E-2</v>
      </c>
      <c r="I69" s="52">
        <f>E69*H69</f>
        <v>0.21820799999999999</v>
      </c>
      <c r="J69" s="53" t="s">
        <v>470</v>
      </c>
    </row>
    <row r="70" spans="1:10" s="1" customFormat="1" ht="9.6">
      <c r="A70" s="43">
        <f>A69+1</f>
        <v>32</v>
      </c>
      <c r="B70" s="45" t="s">
        <v>679</v>
      </c>
      <c r="C70" s="46" t="s">
        <v>680</v>
      </c>
      <c r="D70" s="47" t="s">
        <v>469</v>
      </c>
      <c r="E70" s="205">
        <v>2.9400000000000004</v>
      </c>
      <c r="F70" s="49"/>
      <c r="G70" s="50">
        <f>E70*F70</f>
        <v>0</v>
      </c>
      <c r="H70" s="51">
        <v>0.184784</v>
      </c>
      <c r="I70" s="52">
        <f>E70*H70</f>
        <v>0.54326496000000013</v>
      </c>
      <c r="J70" s="53" t="s">
        <v>470</v>
      </c>
    </row>
    <row r="71" spans="1:10" s="1" customFormat="1" ht="9.6" customHeight="1">
      <c r="A71" s="8"/>
      <c r="B71" s="213" t="s">
        <v>474</v>
      </c>
      <c r="C71" s="216" t="s">
        <v>681</v>
      </c>
      <c r="D71" s="214"/>
      <c r="E71" s="214"/>
      <c r="F71" s="214"/>
      <c r="G71" s="214"/>
      <c r="H71" s="214"/>
      <c r="I71" s="214"/>
      <c r="J71" s="215"/>
    </row>
    <row r="72" spans="1:10" s="28" customFormat="1" ht="10.199999999999999">
      <c r="A72" s="62"/>
      <c r="B72" s="63">
        <v>3</v>
      </c>
      <c r="C72" s="64" t="s">
        <v>682</v>
      </c>
      <c r="D72" s="65"/>
      <c r="E72" s="65"/>
      <c r="F72" s="66"/>
      <c r="G72" s="67">
        <f>SUM(G34:G71)</f>
        <v>0</v>
      </c>
      <c r="H72" s="68"/>
      <c r="I72" s="69">
        <f>SUM(I34:I71)</f>
        <v>12.621905012825918</v>
      </c>
      <c r="J72" s="70"/>
    </row>
    <row r="73" spans="1:10" s="28" customFormat="1" ht="10.199999999999999">
      <c r="A73" s="37"/>
      <c r="B73" s="38" t="s">
        <v>237</v>
      </c>
      <c r="C73" s="39" t="s">
        <v>238</v>
      </c>
      <c r="D73" s="36"/>
      <c r="E73" s="36"/>
      <c r="F73" s="40"/>
      <c r="G73" s="35"/>
      <c r="H73" s="41"/>
      <c r="I73" s="35"/>
      <c r="J73" s="42"/>
    </row>
    <row r="74" spans="1:10" s="1" customFormat="1" ht="9.6">
      <c r="A74" s="43">
        <f>A70+1</f>
        <v>33</v>
      </c>
      <c r="B74" s="45" t="s">
        <v>683</v>
      </c>
      <c r="C74" s="46" t="s">
        <v>684</v>
      </c>
      <c r="D74" s="47" t="s">
        <v>469</v>
      </c>
      <c r="E74" s="205">
        <v>1.925</v>
      </c>
      <c r="F74" s="49"/>
      <c r="G74" s="50">
        <f>E74*F74</f>
        <v>0</v>
      </c>
      <c r="H74" s="51">
        <v>2.8E-3</v>
      </c>
      <c r="I74" s="52">
        <f>E74*H74</f>
        <v>5.3899999999999998E-3</v>
      </c>
      <c r="J74" s="53" t="s">
        <v>605</v>
      </c>
    </row>
    <row r="75" spans="1:10" s="1" customFormat="1" ht="9.6" customHeight="1">
      <c r="A75" s="8"/>
      <c r="B75" s="213" t="s">
        <v>474</v>
      </c>
      <c r="C75" s="216" t="s">
        <v>685</v>
      </c>
      <c r="D75" s="214"/>
      <c r="E75" s="214"/>
      <c r="F75" s="214"/>
      <c r="G75" s="214"/>
      <c r="H75" s="214"/>
      <c r="I75" s="214"/>
      <c r="J75" s="215"/>
    </row>
    <row r="76" spans="1:10" s="1" customFormat="1" ht="9.6">
      <c r="A76" s="43">
        <f>A74+1</f>
        <v>34</v>
      </c>
      <c r="B76" s="45" t="s">
        <v>686</v>
      </c>
      <c r="C76" s="46" t="s">
        <v>687</v>
      </c>
      <c r="D76" s="47" t="s">
        <v>469</v>
      </c>
      <c r="E76" s="205">
        <v>1.925</v>
      </c>
      <c r="F76" s="49"/>
      <c r="G76" s="50">
        <f>E76*F76</f>
        <v>0</v>
      </c>
      <c r="H76" s="51">
        <v>0</v>
      </c>
      <c r="I76" s="52">
        <f>E76*H76</f>
        <v>0</v>
      </c>
      <c r="J76" s="53" t="s">
        <v>605</v>
      </c>
    </row>
    <row r="77" spans="1:10" s="1" customFormat="1" ht="9.6" customHeight="1">
      <c r="A77" s="8"/>
      <c r="B77" s="213" t="s">
        <v>474</v>
      </c>
      <c r="C77" s="216" t="s">
        <v>685</v>
      </c>
      <c r="D77" s="214"/>
      <c r="E77" s="214"/>
      <c r="F77" s="214"/>
      <c r="G77" s="214"/>
      <c r="H77" s="214"/>
      <c r="I77" s="214"/>
      <c r="J77" s="215"/>
    </row>
    <row r="78" spans="1:10" s="1" customFormat="1" ht="9.6">
      <c r="A78" s="43">
        <f>A76+1</f>
        <v>35</v>
      </c>
      <c r="B78" s="45" t="s">
        <v>688</v>
      </c>
      <c r="C78" s="46" t="s">
        <v>689</v>
      </c>
      <c r="D78" s="47" t="s">
        <v>585</v>
      </c>
      <c r="E78" s="51">
        <v>0.26600000000000001</v>
      </c>
      <c r="F78" s="49"/>
      <c r="G78" s="50">
        <f>E78*F78</f>
        <v>0</v>
      </c>
      <c r="H78" s="51">
        <v>1.7094000000000002E-2</v>
      </c>
      <c r="I78" s="52">
        <f>E78*H78</f>
        <v>4.5470040000000003E-3</v>
      </c>
      <c r="J78" s="53" t="s">
        <v>470</v>
      </c>
    </row>
    <row r="79" spans="1:10" s="1" customFormat="1" ht="9.6">
      <c r="A79" s="43">
        <f>A78+1</f>
        <v>36</v>
      </c>
      <c r="B79" s="45" t="s">
        <v>690</v>
      </c>
      <c r="C79" s="46" t="s">
        <v>691</v>
      </c>
      <c r="D79" s="47" t="s">
        <v>473</v>
      </c>
      <c r="E79" s="54">
        <v>10.5</v>
      </c>
      <c r="F79" s="49"/>
      <c r="G79" s="50">
        <f>E79*F79</f>
        <v>0</v>
      </c>
      <c r="H79" s="51">
        <v>2.53E-2</v>
      </c>
      <c r="I79" s="52">
        <f>E79*H79</f>
        <v>0.26565</v>
      </c>
      <c r="J79" s="53" t="s">
        <v>470</v>
      </c>
    </row>
    <row r="80" spans="1:10" s="1" customFormat="1" ht="9.6" customHeight="1">
      <c r="A80" s="8"/>
      <c r="B80" s="213" t="s">
        <v>474</v>
      </c>
      <c r="C80" s="216" t="s">
        <v>692</v>
      </c>
      <c r="D80" s="214"/>
      <c r="E80" s="214"/>
      <c r="F80" s="214"/>
      <c r="G80" s="214"/>
      <c r="H80" s="214"/>
      <c r="I80" s="214"/>
      <c r="J80" s="215"/>
    </row>
    <row r="81" spans="1:10" s="28" customFormat="1" ht="10.199999999999999">
      <c r="A81" s="62"/>
      <c r="B81" s="63">
        <v>4</v>
      </c>
      <c r="C81" s="64" t="s">
        <v>242</v>
      </c>
      <c r="D81" s="65"/>
      <c r="E81" s="65"/>
      <c r="F81" s="66"/>
      <c r="G81" s="67">
        <f>SUM(G74:G80)</f>
        <v>0</v>
      </c>
      <c r="H81" s="68"/>
      <c r="I81" s="69">
        <f>SUM(I74:I80)</f>
        <v>0.27558700400000002</v>
      </c>
      <c r="J81" s="70"/>
    </row>
    <row r="82" spans="1:10" s="28" customFormat="1" ht="10.199999999999999">
      <c r="A82" s="37"/>
      <c r="B82" s="38" t="s">
        <v>522</v>
      </c>
      <c r="C82" s="39" t="s">
        <v>523</v>
      </c>
      <c r="D82" s="36"/>
      <c r="E82" s="36"/>
      <c r="F82" s="40"/>
      <c r="G82" s="35"/>
      <c r="H82" s="41"/>
      <c r="I82" s="35"/>
      <c r="J82" s="42"/>
    </row>
    <row r="83" spans="1:10" s="1" customFormat="1" ht="9.6">
      <c r="A83" s="43">
        <f>A79+1</f>
        <v>37</v>
      </c>
      <c r="B83" s="45" t="s">
        <v>693</v>
      </c>
      <c r="C83" s="46" t="s">
        <v>694</v>
      </c>
      <c r="D83" s="47" t="s">
        <v>469</v>
      </c>
      <c r="E83" s="205">
        <v>23.45</v>
      </c>
      <c r="F83" s="49"/>
      <c r="G83" s="50">
        <f>E83*F83</f>
        <v>0</v>
      </c>
      <c r="H83" s="51">
        <v>0.30131999999999998</v>
      </c>
      <c r="I83" s="52">
        <f>E83*H83</f>
        <v>7.0659539999999996</v>
      </c>
      <c r="J83" s="53" t="s">
        <v>470</v>
      </c>
    </row>
    <row r="84" spans="1:10" s="1" customFormat="1" ht="9.6" customHeight="1">
      <c r="A84" s="8"/>
      <c r="B84" s="213" t="s">
        <v>474</v>
      </c>
      <c r="C84" s="216" t="s">
        <v>695</v>
      </c>
      <c r="D84" s="214"/>
      <c r="E84" s="214"/>
      <c r="F84" s="214"/>
      <c r="G84" s="214"/>
      <c r="H84" s="214"/>
      <c r="I84" s="214"/>
      <c r="J84" s="215"/>
    </row>
    <row r="85" spans="1:10" s="1" customFormat="1" ht="9.6">
      <c r="A85" s="43">
        <f>A83+1</f>
        <v>38</v>
      </c>
      <c r="B85" s="45" t="s">
        <v>696</v>
      </c>
      <c r="C85" s="46" t="s">
        <v>697</v>
      </c>
      <c r="D85" s="47" t="s">
        <v>469</v>
      </c>
      <c r="E85" s="205">
        <v>24.622499999999999</v>
      </c>
      <c r="F85" s="49"/>
      <c r="G85" s="50">
        <f>E85*F85</f>
        <v>0</v>
      </c>
      <c r="H85" s="51">
        <v>0.1176</v>
      </c>
      <c r="I85" s="52">
        <f>E85*H85</f>
        <v>2.8956059999999999</v>
      </c>
      <c r="J85" s="53" t="s">
        <v>470</v>
      </c>
    </row>
    <row r="86" spans="1:10" s="1" customFormat="1" ht="9.6" customHeight="1">
      <c r="A86" s="8"/>
      <c r="B86" s="213" t="s">
        <v>474</v>
      </c>
      <c r="C86" s="216" t="s">
        <v>698</v>
      </c>
      <c r="D86" s="214"/>
      <c r="E86" s="214"/>
      <c r="F86" s="214"/>
      <c r="G86" s="214"/>
      <c r="H86" s="214"/>
      <c r="I86" s="214"/>
      <c r="J86" s="215"/>
    </row>
    <row r="87" spans="1:10" s="28" customFormat="1" ht="10.199999999999999">
      <c r="A87" s="62"/>
      <c r="B87" s="63">
        <v>5</v>
      </c>
      <c r="C87" s="64" t="s">
        <v>561</v>
      </c>
      <c r="D87" s="65"/>
      <c r="E87" s="65"/>
      <c r="F87" s="66"/>
      <c r="G87" s="67">
        <f>SUM(G83:G86)</f>
        <v>0</v>
      </c>
      <c r="H87" s="68"/>
      <c r="I87" s="69">
        <f>SUM(I83:I86)</f>
        <v>9.9615599999999986</v>
      </c>
      <c r="J87" s="70"/>
    </row>
    <row r="88" spans="1:10" s="28" customFormat="1" ht="10.199999999999999">
      <c r="A88" s="37"/>
      <c r="B88" s="38" t="s">
        <v>699</v>
      </c>
      <c r="C88" s="39" t="s">
        <v>700</v>
      </c>
      <c r="D88" s="36"/>
      <c r="E88" s="36"/>
      <c r="F88" s="40"/>
      <c r="G88" s="35"/>
      <c r="H88" s="41"/>
      <c r="I88" s="35"/>
      <c r="J88" s="42"/>
    </row>
    <row r="89" spans="1:10" s="1" customFormat="1" ht="9.6">
      <c r="A89" s="43">
        <f>A85+1</f>
        <v>39</v>
      </c>
      <c r="B89" s="45" t="s">
        <v>701</v>
      </c>
      <c r="C89" s="46" t="s">
        <v>702</v>
      </c>
      <c r="D89" s="47" t="s">
        <v>473</v>
      </c>
      <c r="E89" s="54">
        <v>191.92999999999998</v>
      </c>
      <c r="F89" s="49"/>
      <c r="G89" s="50">
        <f>E89*F89</f>
        <v>0</v>
      </c>
      <c r="H89" s="51">
        <v>1.5E-3</v>
      </c>
      <c r="I89" s="52">
        <f>E89*H89</f>
        <v>0.28789499999999996</v>
      </c>
      <c r="J89" s="53" t="s">
        <v>605</v>
      </c>
    </row>
    <row r="90" spans="1:10" s="1" customFormat="1" ht="19.2" customHeight="1">
      <c r="A90" s="8"/>
      <c r="B90" s="213" t="s">
        <v>474</v>
      </c>
      <c r="C90" s="216" t="s">
        <v>703</v>
      </c>
      <c r="D90" s="214"/>
      <c r="E90" s="214"/>
      <c r="F90" s="214"/>
      <c r="G90" s="214"/>
      <c r="H90" s="214"/>
      <c r="I90" s="214"/>
      <c r="J90" s="215"/>
    </row>
    <row r="91" spans="1:10" s="1" customFormat="1" ht="9.6">
      <c r="A91" s="43">
        <f>A89+1</f>
        <v>40</v>
      </c>
      <c r="B91" s="45" t="s">
        <v>704</v>
      </c>
      <c r="C91" s="46" t="s">
        <v>705</v>
      </c>
      <c r="D91" s="47" t="s">
        <v>469</v>
      </c>
      <c r="E91" s="205">
        <v>68.805200000000013</v>
      </c>
      <c r="F91" s="49"/>
      <c r="G91" s="50">
        <f>E91*F91</f>
        <v>0</v>
      </c>
      <c r="H91" s="51">
        <v>5.1000000000000004E-3</v>
      </c>
      <c r="I91" s="52">
        <f>E91*H91</f>
        <v>0.35090652000000011</v>
      </c>
      <c r="J91" s="53" t="s">
        <v>605</v>
      </c>
    </row>
    <row r="92" spans="1:10" s="1" customFormat="1" ht="9.6" customHeight="1">
      <c r="A92" s="8"/>
      <c r="B92" s="213" t="s">
        <v>474</v>
      </c>
      <c r="C92" s="216" t="s">
        <v>706</v>
      </c>
      <c r="D92" s="214"/>
      <c r="E92" s="214"/>
      <c r="F92" s="214"/>
      <c r="G92" s="214"/>
      <c r="H92" s="214"/>
      <c r="I92" s="214"/>
      <c r="J92" s="215"/>
    </row>
    <row r="93" spans="1:10" s="1" customFormat="1" ht="9.6">
      <c r="A93" s="43">
        <f>A91+1</f>
        <v>41</v>
      </c>
      <c r="B93" s="45" t="s">
        <v>707</v>
      </c>
      <c r="C93" s="46" t="s">
        <v>708</v>
      </c>
      <c r="D93" s="47" t="s">
        <v>469</v>
      </c>
      <c r="E93" s="205">
        <v>68.805200000000013</v>
      </c>
      <c r="F93" s="49"/>
      <c r="G93" s="50">
        <f>E93*F93</f>
        <v>0</v>
      </c>
      <c r="H93" s="51">
        <v>4.02E-2</v>
      </c>
      <c r="I93" s="52">
        <f>E93*H93</f>
        <v>2.7659690400000003</v>
      </c>
      <c r="J93" s="53" t="s">
        <v>605</v>
      </c>
    </row>
    <row r="94" spans="1:10" s="1" customFormat="1" ht="9.6" customHeight="1">
      <c r="A94" s="8"/>
      <c r="B94" s="213" t="s">
        <v>474</v>
      </c>
      <c r="C94" s="216" t="s">
        <v>706</v>
      </c>
      <c r="D94" s="214"/>
      <c r="E94" s="214"/>
      <c r="F94" s="214"/>
      <c r="G94" s="214"/>
      <c r="H94" s="214"/>
      <c r="I94" s="214"/>
      <c r="J94" s="215"/>
    </row>
    <row r="95" spans="1:10" s="1" customFormat="1" ht="9.6">
      <c r="A95" s="43">
        <f>A93+1</f>
        <v>42</v>
      </c>
      <c r="B95" s="45" t="s">
        <v>709</v>
      </c>
      <c r="C95" s="46" t="s">
        <v>710</v>
      </c>
      <c r="D95" s="47" t="s">
        <v>469</v>
      </c>
      <c r="E95" s="205">
        <v>275.22080000000005</v>
      </c>
      <c r="F95" s="49"/>
      <c r="G95" s="50">
        <f>E95*F95</f>
        <v>0</v>
      </c>
      <c r="H95" s="51">
        <v>1.2699999999999999E-2</v>
      </c>
      <c r="I95" s="52">
        <f>E95*H95</f>
        <v>3.4953041600000003</v>
      </c>
      <c r="J95" s="53" t="s">
        <v>605</v>
      </c>
    </row>
    <row r="96" spans="1:10" s="1" customFormat="1" ht="9.6" customHeight="1">
      <c r="A96" s="8"/>
      <c r="B96" s="213" t="s">
        <v>474</v>
      </c>
      <c r="C96" s="216" t="s">
        <v>711</v>
      </c>
      <c r="D96" s="214"/>
      <c r="E96" s="214"/>
      <c r="F96" s="214"/>
      <c r="G96" s="214"/>
      <c r="H96" s="214"/>
      <c r="I96" s="214"/>
      <c r="J96" s="215"/>
    </row>
    <row r="97" spans="1:10" s="1" customFormat="1" ht="9.6">
      <c r="A97" s="43">
        <f>A95+1</f>
        <v>43</v>
      </c>
      <c r="B97" s="45" t="s">
        <v>704</v>
      </c>
      <c r="C97" s="46" t="s">
        <v>712</v>
      </c>
      <c r="D97" s="47" t="s">
        <v>469</v>
      </c>
      <c r="E97" s="205">
        <v>49.216000000000001</v>
      </c>
      <c r="F97" s="49"/>
      <c r="G97" s="50">
        <f>E97*F97</f>
        <v>0</v>
      </c>
      <c r="H97" s="51">
        <v>5.1000000000000004E-3</v>
      </c>
      <c r="I97" s="52">
        <f>E97*H97</f>
        <v>0.25100160000000005</v>
      </c>
      <c r="J97" s="53" t="s">
        <v>605</v>
      </c>
    </row>
    <row r="98" spans="1:10" s="1" customFormat="1" ht="19.2" customHeight="1">
      <c r="A98" s="8"/>
      <c r="B98" s="213" t="s">
        <v>474</v>
      </c>
      <c r="C98" s="216" t="s">
        <v>713</v>
      </c>
      <c r="D98" s="214"/>
      <c r="E98" s="214"/>
      <c r="F98" s="214"/>
      <c r="G98" s="214"/>
      <c r="H98" s="214"/>
      <c r="I98" s="214"/>
      <c r="J98" s="215"/>
    </row>
    <row r="99" spans="1:10" s="1" customFormat="1" ht="19.2">
      <c r="A99" s="43">
        <f>A97+1</f>
        <v>44</v>
      </c>
      <c r="B99" s="45" t="s">
        <v>707</v>
      </c>
      <c r="C99" s="46" t="s">
        <v>714</v>
      </c>
      <c r="D99" s="47" t="s">
        <v>469</v>
      </c>
      <c r="E99" s="205">
        <v>49.216000000000001</v>
      </c>
      <c r="F99" s="49"/>
      <c r="G99" s="50">
        <f>E99*F99</f>
        <v>0</v>
      </c>
      <c r="H99" s="51">
        <v>4.02E-2</v>
      </c>
      <c r="I99" s="52">
        <f>E99*H99</f>
        <v>1.9784832000000001</v>
      </c>
      <c r="J99" s="53" t="s">
        <v>605</v>
      </c>
    </row>
    <row r="100" spans="1:10" s="1" customFormat="1" ht="19.2" customHeight="1">
      <c r="A100" s="8"/>
      <c r="B100" s="213" t="s">
        <v>474</v>
      </c>
      <c r="C100" s="216" t="s">
        <v>713</v>
      </c>
      <c r="D100" s="214"/>
      <c r="E100" s="214"/>
      <c r="F100" s="214"/>
      <c r="G100" s="214"/>
      <c r="H100" s="214"/>
      <c r="I100" s="214"/>
      <c r="J100" s="215"/>
    </row>
    <row r="101" spans="1:10" s="1" customFormat="1" ht="19.2">
      <c r="A101" s="43">
        <f>A99+1</f>
        <v>45</v>
      </c>
      <c r="B101" s="45" t="s">
        <v>709</v>
      </c>
      <c r="C101" s="46" t="s">
        <v>715</v>
      </c>
      <c r="D101" s="47" t="s">
        <v>469</v>
      </c>
      <c r="E101" s="205">
        <v>196.864</v>
      </c>
      <c r="F101" s="49"/>
      <c r="G101" s="50">
        <f>E101*F101</f>
        <v>0</v>
      </c>
      <c r="H101" s="51">
        <v>1.2699999999999999E-2</v>
      </c>
      <c r="I101" s="52">
        <f>E101*H101</f>
        <v>2.5001728000000001</v>
      </c>
      <c r="J101" s="53" t="s">
        <v>605</v>
      </c>
    </row>
    <row r="102" spans="1:10" s="1" customFormat="1" ht="19.2" customHeight="1">
      <c r="A102" s="8"/>
      <c r="B102" s="213" t="s">
        <v>474</v>
      </c>
      <c r="C102" s="216" t="s">
        <v>716</v>
      </c>
      <c r="D102" s="214"/>
      <c r="E102" s="214"/>
      <c r="F102" s="214"/>
      <c r="G102" s="214"/>
      <c r="H102" s="214"/>
      <c r="I102" s="214"/>
      <c r="J102" s="215"/>
    </row>
    <row r="103" spans="1:10" s="1" customFormat="1" ht="9.6">
      <c r="A103" s="43">
        <f>A101+1</f>
        <v>46</v>
      </c>
      <c r="B103" s="45" t="s">
        <v>704</v>
      </c>
      <c r="C103" s="46" t="s">
        <v>717</v>
      </c>
      <c r="D103" s="47" t="s">
        <v>469</v>
      </c>
      <c r="E103" s="205">
        <v>45.649250000000002</v>
      </c>
      <c r="F103" s="49"/>
      <c r="G103" s="50">
        <f>E103*F103</f>
        <v>0</v>
      </c>
      <c r="H103" s="51">
        <v>5.1000000000000004E-3</v>
      </c>
      <c r="I103" s="52">
        <f>E103*H103</f>
        <v>0.23281117500000004</v>
      </c>
      <c r="J103" s="53" t="s">
        <v>605</v>
      </c>
    </row>
    <row r="104" spans="1:10" s="1" customFormat="1" ht="19.2" customHeight="1">
      <c r="A104" s="8"/>
      <c r="B104" s="213" t="s">
        <v>474</v>
      </c>
      <c r="C104" s="217" t="s">
        <v>718</v>
      </c>
      <c r="D104" s="214"/>
      <c r="E104" s="214"/>
      <c r="F104" s="214"/>
      <c r="G104" s="214"/>
      <c r="H104" s="214"/>
      <c r="I104" s="214"/>
      <c r="J104" s="215"/>
    </row>
    <row r="105" spans="1:10" s="1" customFormat="1" ht="19.2">
      <c r="A105" s="43">
        <f>A103+1</f>
        <v>47</v>
      </c>
      <c r="B105" s="45" t="s">
        <v>707</v>
      </c>
      <c r="C105" s="46" t="s">
        <v>719</v>
      </c>
      <c r="D105" s="47" t="s">
        <v>469</v>
      </c>
      <c r="E105" s="205">
        <v>45.649250000000002</v>
      </c>
      <c r="F105" s="49"/>
      <c r="G105" s="50">
        <f>E105*F105</f>
        <v>0</v>
      </c>
      <c r="H105" s="51">
        <v>4.02E-2</v>
      </c>
      <c r="I105" s="52">
        <f>E105*H105</f>
        <v>1.83509985</v>
      </c>
      <c r="J105" s="53" t="s">
        <v>605</v>
      </c>
    </row>
    <row r="106" spans="1:10" s="1" customFormat="1" ht="19.2" customHeight="1">
      <c r="A106" s="8"/>
      <c r="B106" s="213" t="s">
        <v>474</v>
      </c>
      <c r="C106" s="217" t="s">
        <v>718</v>
      </c>
      <c r="D106" s="214"/>
      <c r="E106" s="214"/>
      <c r="F106" s="214"/>
      <c r="G106" s="214"/>
      <c r="H106" s="214"/>
      <c r="I106" s="214"/>
      <c r="J106" s="215"/>
    </row>
    <row r="107" spans="1:10" s="1" customFormat="1" ht="19.2">
      <c r="A107" s="43">
        <f>A105+1</f>
        <v>48</v>
      </c>
      <c r="B107" s="45" t="s">
        <v>709</v>
      </c>
      <c r="C107" s="46" t="s">
        <v>720</v>
      </c>
      <c r="D107" s="47" t="s">
        <v>469</v>
      </c>
      <c r="E107" s="205">
        <v>182.59700000000001</v>
      </c>
      <c r="F107" s="49"/>
      <c r="G107" s="50">
        <f>E107*F107</f>
        <v>0</v>
      </c>
      <c r="H107" s="51">
        <v>1.2699999999999999E-2</v>
      </c>
      <c r="I107" s="52">
        <f>E107*H107</f>
        <v>2.3189818999999998</v>
      </c>
      <c r="J107" s="53" t="s">
        <v>605</v>
      </c>
    </row>
    <row r="108" spans="1:10" s="1" customFormat="1" ht="19.2" customHeight="1">
      <c r="A108" s="8"/>
      <c r="B108" s="213" t="s">
        <v>474</v>
      </c>
      <c r="C108" s="217" t="s">
        <v>721</v>
      </c>
      <c r="D108" s="214"/>
      <c r="E108" s="214"/>
      <c r="F108" s="214"/>
      <c r="G108" s="214"/>
      <c r="H108" s="214"/>
      <c r="I108" s="214"/>
      <c r="J108" s="215"/>
    </row>
    <row r="109" spans="1:10" s="1" customFormat="1" ht="9.6">
      <c r="A109" s="43">
        <f>A107+1</f>
        <v>49</v>
      </c>
      <c r="B109" s="45" t="s">
        <v>722</v>
      </c>
      <c r="C109" s="46" t="s">
        <v>723</v>
      </c>
      <c r="D109" s="47" t="s">
        <v>469</v>
      </c>
      <c r="E109" s="205">
        <v>27.7379</v>
      </c>
      <c r="F109" s="49"/>
      <c r="G109" s="50">
        <f>E109*F109</f>
        <v>0</v>
      </c>
      <c r="H109" s="51">
        <v>2.0000000000000001E-4</v>
      </c>
      <c r="I109" s="52">
        <f>E109*H109</f>
        <v>5.5475799999999999E-3</v>
      </c>
      <c r="J109" s="53"/>
    </row>
    <row r="110" spans="1:10" s="1" customFormat="1" ht="19.2" customHeight="1">
      <c r="A110" s="8"/>
      <c r="B110" s="213" t="s">
        <v>474</v>
      </c>
      <c r="C110" s="217" t="s">
        <v>724</v>
      </c>
      <c r="D110" s="214"/>
      <c r="E110" s="214"/>
      <c r="F110" s="214"/>
      <c r="G110" s="214"/>
      <c r="H110" s="214"/>
      <c r="I110" s="214"/>
      <c r="J110" s="215"/>
    </row>
    <row r="111" spans="1:10" s="1" customFormat="1" ht="9.6">
      <c r="A111" s="43">
        <f>A109+1</f>
        <v>50</v>
      </c>
      <c r="B111" s="45" t="s">
        <v>725</v>
      </c>
      <c r="C111" s="46" t="s">
        <v>726</v>
      </c>
      <c r="D111" s="47" t="s">
        <v>469</v>
      </c>
      <c r="E111" s="205">
        <v>27.7379</v>
      </c>
      <c r="F111" s="49"/>
      <c r="G111" s="50">
        <f>E111*F111</f>
        <v>0</v>
      </c>
      <c r="H111" s="51">
        <v>1.35E-2</v>
      </c>
      <c r="I111" s="52">
        <f>E111*H111</f>
        <v>0.37446164999999998</v>
      </c>
      <c r="J111" s="53"/>
    </row>
    <row r="112" spans="1:10" s="1" customFormat="1" ht="19.2" customHeight="1">
      <c r="A112" s="8"/>
      <c r="B112" s="213" t="s">
        <v>474</v>
      </c>
      <c r="C112" s="217" t="s">
        <v>724</v>
      </c>
      <c r="D112" s="214"/>
      <c r="E112" s="214"/>
      <c r="F112" s="214"/>
      <c r="G112" s="214"/>
      <c r="H112" s="214"/>
      <c r="I112" s="214"/>
      <c r="J112" s="215"/>
    </row>
    <row r="113" spans="1:10" s="1" customFormat="1" ht="9.6">
      <c r="A113" s="43">
        <f>A111+1</f>
        <v>51</v>
      </c>
      <c r="B113" s="45" t="s">
        <v>727</v>
      </c>
      <c r="C113" s="46" t="s">
        <v>728</v>
      </c>
      <c r="D113" s="47" t="s">
        <v>469</v>
      </c>
      <c r="E113" s="205">
        <v>2.94</v>
      </c>
      <c r="F113" s="49"/>
      <c r="G113" s="50">
        <f>E113*F113</f>
        <v>0</v>
      </c>
      <c r="H113" s="51">
        <v>2.6780319999999999E-3</v>
      </c>
      <c r="I113" s="52">
        <f>E113*H113</f>
        <v>7.8734140800000001E-3</v>
      </c>
      <c r="J113" s="53" t="s">
        <v>470</v>
      </c>
    </row>
    <row r="114" spans="1:10" s="28" customFormat="1" ht="10.199999999999999">
      <c r="A114" s="62"/>
      <c r="B114" s="63">
        <v>61</v>
      </c>
      <c r="C114" s="64" t="s">
        <v>729</v>
      </c>
      <c r="D114" s="65"/>
      <c r="E114" s="65"/>
      <c r="F114" s="66"/>
      <c r="G114" s="67">
        <f>SUM(G89:G113)</f>
        <v>0</v>
      </c>
      <c r="H114" s="68"/>
      <c r="I114" s="69">
        <f>SUM(I89:I113)</f>
        <v>16.404507889080001</v>
      </c>
      <c r="J114" s="70"/>
    </row>
    <row r="115" spans="1:10" s="28" customFormat="1" ht="10.199999999999999">
      <c r="A115" s="37"/>
      <c r="B115" s="38" t="s">
        <v>730</v>
      </c>
      <c r="C115" s="39" t="s">
        <v>731</v>
      </c>
      <c r="D115" s="36"/>
      <c r="E115" s="36"/>
      <c r="F115" s="40"/>
      <c r="G115" s="35"/>
      <c r="H115" s="41"/>
      <c r="I115" s="35"/>
      <c r="J115" s="42"/>
    </row>
    <row r="116" spans="1:10" s="1" customFormat="1" ht="9.6">
      <c r="A116" s="43">
        <f>A113+1</f>
        <v>52</v>
      </c>
      <c r="B116" s="45" t="s">
        <v>732</v>
      </c>
      <c r="C116" s="46" t="s">
        <v>733</v>
      </c>
      <c r="D116" s="47" t="s">
        <v>469</v>
      </c>
      <c r="E116" s="205">
        <v>84.609599999999972</v>
      </c>
      <c r="F116" s="49"/>
      <c r="G116" s="50">
        <f>E116*F116</f>
        <v>0</v>
      </c>
      <c r="H116" s="51">
        <v>1.4427E-4</v>
      </c>
      <c r="I116" s="52">
        <f>E116*H116</f>
        <v>1.2206626991999996E-2</v>
      </c>
      <c r="J116" s="53" t="s">
        <v>605</v>
      </c>
    </row>
    <row r="117" spans="1:10" s="1" customFormat="1" ht="28.8" customHeight="1">
      <c r="A117" s="8"/>
      <c r="B117" s="213" t="s">
        <v>474</v>
      </c>
      <c r="C117" s="217" t="s">
        <v>734</v>
      </c>
      <c r="D117" s="214"/>
      <c r="E117" s="214"/>
      <c r="F117" s="214"/>
      <c r="G117" s="214"/>
      <c r="H117" s="214"/>
      <c r="I117" s="214"/>
      <c r="J117" s="215"/>
    </row>
    <row r="118" spans="1:10" s="1" customFormat="1" ht="9.6">
      <c r="A118" s="43">
        <f>A116+1</f>
        <v>53</v>
      </c>
      <c r="B118" s="45" t="s">
        <v>735</v>
      </c>
      <c r="C118" s="46" t="s">
        <v>736</v>
      </c>
      <c r="D118" s="47" t="s">
        <v>469</v>
      </c>
      <c r="E118" s="205">
        <v>720.23751800000025</v>
      </c>
      <c r="F118" s="49"/>
      <c r="G118" s="50">
        <f>E118*F118</f>
        <v>0</v>
      </c>
      <c r="H118" s="51">
        <v>2.6595440000000001E-2</v>
      </c>
      <c r="I118" s="52">
        <f>E118*H118</f>
        <v>19.155033695717929</v>
      </c>
      <c r="J118" s="53" t="s">
        <v>605</v>
      </c>
    </row>
    <row r="119" spans="1:10" s="1" customFormat="1" ht="38.4" customHeight="1">
      <c r="A119" s="8"/>
      <c r="B119" s="213" t="s">
        <v>474</v>
      </c>
      <c r="C119" s="217" t="s">
        <v>737</v>
      </c>
      <c r="D119" s="214"/>
      <c r="E119" s="214"/>
      <c r="F119" s="214"/>
      <c r="G119" s="214"/>
      <c r="H119" s="214"/>
      <c r="I119" s="214"/>
      <c r="J119" s="215"/>
    </row>
    <row r="120" spans="1:10" s="1" customFormat="1" ht="9.6">
      <c r="A120" s="43">
        <f>A118+1</f>
        <v>54</v>
      </c>
      <c r="B120" s="45" t="s">
        <v>738</v>
      </c>
      <c r="C120" s="46" t="s">
        <v>739</v>
      </c>
      <c r="D120" s="47" t="s">
        <v>469</v>
      </c>
      <c r="E120" s="205">
        <v>174.65000799999999</v>
      </c>
      <c r="F120" s="49"/>
      <c r="G120" s="50">
        <f>E120*F120</f>
        <v>0</v>
      </c>
      <c r="H120" s="51">
        <v>1.1308E-2</v>
      </c>
      <c r="I120" s="52">
        <f>E120*H120</f>
        <v>1.9749422904639999</v>
      </c>
      <c r="J120" s="53" t="s">
        <v>605</v>
      </c>
    </row>
    <row r="121" spans="1:10" s="1" customFormat="1" ht="9.6" customHeight="1">
      <c r="A121" s="8"/>
      <c r="B121" s="213" t="s">
        <v>474</v>
      </c>
      <c r="C121" s="216" t="s">
        <v>740</v>
      </c>
      <c r="D121" s="214"/>
      <c r="E121" s="214"/>
      <c r="F121" s="214"/>
      <c r="G121" s="214"/>
      <c r="H121" s="214"/>
      <c r="I121" s="214"/>
      <c r="J121" s="215"/>
    </row>
    <row r="122" spans="1:10" s="1" customFormat="1" ht="9.6">
      <c r="A122" s="43">
        <f>A120+1</f>
        <v>55</v>
      </c>
      <c r="B122" s="45" t="s">
        <v>741</v>
      </c>
      <c r="C122" s="46" t="s">
        <v>742</v>
      </c>
      <c r="D122" s="47" t="s">
        <v>469</v>
      </c>
      <c r="E122" s="205">
        <v>174.65000799999999</v>
      </c>
      <c r="F122" s="49"/>
      <c r="G122" s="50">
        <f>E122*F122</f>
        <v>0</v>
      </c>
      <c r="H122" s="51">
        <v>3.3500000000000002E-2</v>
      </c>
      <c r="I122" s="52">
        <f>E122*H122</f>
        <v>5.8507752679999996</v>
      </c>
      <c r="J122" s="53" t="s">
        <v>605</v>
      </c>
    </row>
    <row r="123" spans="1:10" s="1" customFormat="1" ht="9.6" customHeight="1">
      <c r="A123" s="8"/>
      <c r="B123" s="213" t="s">
        <v>474</v>
      </c>
      <c r="C123" s="216" t="s">
        <v>740</v>
      </c>
      <c r="D123" s="214"/>
      <c r="E123" s="214"/>
      <c r="F123" s="214"/>
      <c r="G123" s="214"/>
      <c r="H123" s="214"/>
      <c r="I123" s="214"/>
      <c r="J123" s="215"/>
    </row>
    <row r="124" spans="1:10" s="1" customFormat="1" ht="9.6">
      <c r="A124" s="43">
        <f>A122+1</f>
        <v>56</v>
      </c>
      <c r="B124" s="45" t="s">
        <v>743</v>
      </c>
      <c r="C124" s="46" t="s">
        <v>744</v>
      </c>
      <c r="D124" s="47" t="s">
        <v>469</v>
      </c>
      <c r="E124" s="205">
        <v>523.95002399999998</v>
      </c>
      <c r="F124" s="49"/>
      <c r="G124" s="50">
        <f>E124*F124</f>
        <v>0</v>
      </c>
      <c r="H124" s="51">
        <v>1.7999999999999999E-2</v>
      </c>
      <c r="I124" s="52">
        <f>E124*H124</f>
        <v>9.4311004319999991</v>
      </c>
      <c r="J124" s="53" t="s">
        <v>605</v>
      </c>
    </row>
    <row r="125" spans="1:10" s="1" customFormat="1" ht="9.6" customHeight="1">
      <c r="A125" s="8"/>
      <c r="B125" s="213" t="s">
        <v>474</v>
      </c>
      <c r="C125" s="216" t="s">
        <v>745</v>
      </c>
      <c r="D125" s="214"/>
      <c r="E125" s="214"/>
      <c r="F125" s="214"/>
      <c r="G125" s="214"/>
      <c r="H125" s="214"/>
      <c r="I125" s="214"/>
      <c r="J125" s="215"/>
    </row>
    <row r="126" spans="1:10" s="1" customFormat="1" ht="9.6">
      <c r="A126" s="43">
        <f>A124+1</f>
        <v>57</v>
      </c>
      <c r="B126" s="45" t="s">
        <v>746</v>
      </c>
      <c r="C126" s="46" t="s">
        <v>747</v>
      </c>
      <c r="D126" s="47" t="s">
        <v>469</v>
      </c>
      <c r="E126" s="205">
        <v>174.65000799999999</v>
      </c>
      <c r="F126" s="49"/>
      <c r="G126" s="50">
        <f>E126*F126</f>
        <v>0</v>
      </c>
      <c r="H126" s="51">
        <v>0</v>
      </c>
      <c r="I126" s="52">
        <f>E126*H126</f>
        <v>0</v>
      </c>
      <c r="J126" s="53" t="s">
        <v>605</v>
      </c>
    </row>
    <row r="127" spans="1:10" s="1" customFormat="1" ht="9.6" customHeight="1">
      <c r="A127" s="8"/>
      <c r="B127" s="213" t="s">
        <v>474</v>
      </c>
      <c r="C127" s="216" t="s">
        <v>740</v>
      </c>
      <c r="D127" s="214"/>
      <c r="E127" s="214"/>
      <c r="F127" s="214"/>
      <c r="G127" s="214"/>
      <c r="H127" s="214"/>
      <c r="I127" s="214"/>
      <c r="J127" s="215"/>
    </row>
    <row r="128" spans="1:10" s="1" customFormat="1" ht="9.6">
      <c r="A128" s="43">
        <f>A126+1</f>
        <v>58</v>
      </c>
      <c r="B128" s="45" t="s">
        <v>722</v>
      </c>
      <c r="C128" s="46" t="s">
        <v>748</v>
      </c>
      <c r="D128" s="47" t="s">
        <v>469</v>
      </c>
      <c r="E128" s="205">
        <v>174.65000799999999</v>
      </c>
      <c r="F128" s="49"/>
      <c r="G128" s="50">
        <f>E128*F128</f>
        <v>0</v>
      </c>
      <c r="H128" s="51">
        <v>2.0000000000000001E-4</v>
      </c>
      <c r="I128" s="52">
        <f>E128*H128</f>
        <v>3.4930001599999996E-2</v>
      </c>
      <c r="J128" s="53"/>
    </row>
    <row r="129" spans="1:10" s="1" customFormat="1" ht="9.6" customHeight="1">
      <c r="A129" s="8"/>
      <c r="B129" s="213" t="s">
        <v>474</v>
      </c>
      <c r="C129" s="216" t="s">
        <v>740</v>
      </c>
      <c r="D129" s="214"/>
      <c r="E129" s="214"/>
      <c r="F129" s="214"/>
      <c r="G129" s="214"/>
      <c r="H129" s="214"/>
      <c r="I129" s="214"/>
      <c r="J129" s="215"/>
    </row>
    <row r="130" spans="1:10" s="1" customFormat="1" ht="19.2">
      <c r="A130" s="43">
        <f>A128+1</f>
        <v>59</v>
      </c>
      <c r="B130" s="45" t="s">
        <v>749</v>
      </c>
      <c r="C130" s="46" t="s">
        <v>750</v>
      </c>
      <c r="D130" s="47" t="s">
        <v>473</v>
      </c>
      <c r="E130" s="54">
        <v>129.17899999999997</v>
      </c>
      <c r="F130" s="49"/>
      <c r="G130" s="50">
        <f>E130*F130</f>
        <v>0</v>
      </c>
      <c r="H130" s="51">
        <v>2E-3</v>
      </c>
      <c r="I130" s="52">
        <f>E130*H130</f>
        <v>0.25835799999999998</v>
      </c>
      <c r="J130" s="53"/>
    </row>
    <row r="131" spans="1:10" s="1" customFormat="1" ht="9.6" customHeight="1">
      <c r="A131" s="8"/>
      <c r="B131" s="213" t="s">
        <v>474</v>
      </c>
      <c r="C131" s="216" t="s">
        <v>751</v>
      </c>
      <c r="D131" s="214"/>
      <c r="E131" s="214"/>
      <c r="F131" s="214"/>
      <c r="G131" s="214"/>
      <c r="H131" s="214"/>
      <c r="I131" s="214"/>
      <c r="J131" s="215"/>
    </row>
    <row r="132" spans="1:10" s="1" customFormat="1" ht="19.2">
      <c r="A132" s="43">
        <f>A130+1</f>
        <v>60</v>
      </c>
      <c r="B132" s="45" t="s">
        <v>752</v>
      </c>
      <c r="C132" s="46" t="s">
        <v>753</v>
      </c>
      <c r="D132" s="47" t="s">
        <v>469</v>
      </c>
      <c r="E132" s="205">
        <v>174.65000799999999</v>
      </c>
      <c r="F132" s="49"/>
      <c r="G132" s="50">
        <f>E132*F132</f>
        <v>0</v>
      </c>
      <c r="H132" s="51">
        <v>3.7399999999999998E-3</v>
      </c>
      <c r="I132" s="52">
        <f>E132*H132</f>
        <v>0.65319102991999989</v>
      </c>
      <c r="J132" s="53"/>
    </row>
    <row r="133" spans="1:10" s="1" customFormat="1" ht="9.6" customHeight="1">
      <c r="A133" s="8"/>
      <c r="B133" s="213" t="s">
        <v>474</v>
      </c>
      <c r="C133" s="216" t="s">
        <v>740</v>
      </c>
      <c r="D133" s="214"/>
      <c r="E133" s="214"/>
      <c r="F133" s="214"/>
      <c r="G133" s="214"/>
      <c r="H133" s="214"/>
      <c r="I133" s="214"/>
      <c r="J133" s="215"/>
    </row>
    <row r="134" spans="1:10" s="1" customFormat="1" ht="9.6">
      <c r="A134" s="43">
        <f>A132+1</f>
        <v>61</v>
      </c>
      <c r="B134" s="45" t="s">
        <v>754</v>
      </c>
      <c r="C134" s="46" t="s">
        <v>755</v>
      </c>
      <c r="D134" s="47" t="s">
        <v>469</v>
      </c>
      <c r="E134" s="205">
        <v>174.65000799999999</v>
      </c>
      <c r="F134" s="49"/>
      <c r="G134" s="50">
        <f>E134*F134</f>
        <v>0</v>
      </c>
      <c r="H134" s="51">
        <v>0</v>
      </c>
      <c r="I134" s="52">
        <f>E134*H134</f>
        <v>0</v>
      </c>
      <c r="J134" s="53" t="s">
        <v>605</v>
      </c>
    </row>
    <row r="135" spans="1:10" s="1" customFormat="1" ht="9.6" customHeight="1">
      <c r="A135" s="8"/>
      <c r="B135" s="213" t="s">
        <v>474</v>
      </c>
      <c r="C135" s="216" t="s">
        <v>740</v>
      </c>
      <c r="D135" s="214"/>
      <c r="E135" s="214"/>
      <c r="F135" s="214"/>
      <c r="G135" s="214"/>
      <c r="H135" s="214"/>
      <c r="I135" s="214"/>
      <c r="J135" s="215"/>
    </row>
    <row r="136" spans="1:10" s="1" customFormat="1" ht="9.6">
      <c r="A136" s="43">
        <f>A134+1</f>
        <v>62</v>
      </c>
      <c r="B136" s="45" t="s">
        <v>754</v>
      </c>
      <c r="C136" s="46" t="s">
        <v>756</v>
      </c>
      <c r="D136" s="47" t="s">
        <v>469</v>
      </c>
      <c r="E136" s="205">
        <v>68.805200000000013</v>
      </c>
      <c r="F136" s="49"/>
      <c r="G136" s="50">
        <f>E136*F136</f>
        <v>0</v>
      </c>
      <c r="H136" s="51">
        <v>0</v>
      </c>
      <c r="I136" s="52">
        <f>E136*H136</f>
        <v>0</v>
      </c>
      <c r="J136" s="53" t="s">
        <v>605</v>
      </c>
    </row>
    <row r="137" spans="1:10" s="1" customFormat="1" ht="9.6" customHeight="1">
      <c r="A137" s="8"/>
      <c r="B137" s="213" t="s">
        <v>474</v>
      </c>
      <c r="C137" s="216" t="s">
        <v>706</v>
      </c>
      <c r="D137" s="214"/>
      <c r="E137" s="214"/>
      <c r="F137" s="214"/>
      <c r="G137" s="214"/>
      <c r="H137" s="214"/>
      <c r="I137" s="214"/>
      <c r="J137" s="215"/>
    </row>
    <row r="138" spans="1:10" s="1" customFormat="1" ht="9.6">
      <c r="A138" s="43">
        <f>A136+1</f>
        <v>63</v>
      </c>
      <c r="B138" s="45" t="s">
        <v>754</v>
      </c>
      <c r="C138" s="46" t="s">
        <v>757</v>
      </c>
      <c r="D138" s="47" t="s">
        <v>469</v>
      </c>
      <c r="E138" s="205">
        <v>49.216000000000001</v>
      </c>
      <c r="F138" s="49"/>
      <c r="G138" s="50">
        <f>E138*F138</f>
        <v>0</v>
      </c>
      <c r="H138" s="51">
        <v>0</v>
      </c>
      <c r="I138" s="52">
        <f>E138*H138</f>
        <v>0</v>
      </c>
      <c r="J138" s="53" t="s">
        <v>605</v>
      </c>
    </row>
    <row r="139" spans="1:10" s="1" customFormat="1" ht="19.2" customHeight="1">
      <c r="A139" s="8"/>
      <c r="B139" s="213" t="s">
        <v>474</v>
      </c>
      <c r="C139" s="216" t="s">
        <v>713</v>
      </c>
      <c r="D139" s="214"/>
      <c r="E139" s="214"/>
      <c r="F139" s="214"/>
      <c r="G139" s="214"/>
      <c r="H139" s="214"/>
      <c r="I139" s="214"/>
      <c r="J139" s="215"/>
    </row>
    <row r="140" spans="1:10" s="1" customFormat="1" ht="9.6">
      <c r="A140" s="43">
        <f>A138+1</f>
        <v>64</v>
      </c>
      <c r="B140" s="45" t="s">
        <v>754</v>
      </c>
      <c r="C140" s="46" t="s">
        <v>758</v>
      </c>
      <c r="D140" s="47" t="s">
        <v>469</v>
      </c>
      <c r="E140" s="205">
        <v>45.649250000000002</v>
      </c>
      <c r="F140" s="49"/>
      <c r="G140" s="50">
        <f>E140*F140</f>
        <v>0</v>
      </c>
      <c r="H140" s="51">
        <v>0</v>
      </c>
      <c r="I140" s="52">
        <f>E140*H140</f>
        <v>0</v>
      </c>
      <c r="J140" s="53" t="s">
        <v>605</v>
      </c>
    </row>
    <row r="141" spans="1:10" s="1" customFormat="1" ht="19.2" customHeight="1">
      <c r="A141" s="8"/>
      <c r="B141" s="213" t="s">
        <v>474</v>
      </c>
      <c r="C141" s="217" t="s">
        <v>718</v>
      </c>
      <c r="D141" s="214"/>
      <c r="E141" s="214"/>
      <c r="F141" s="214"/>
      <c r="G141" s="214"/>
      <c r="H141" s="214"/>
      <c r="I141" s="214"/>
      <c r="J141" s="215"/>
    </row>
    <row r="142" spans="1:10" s="1" customFormat="1" ht="9.6">
      <c r="A142" s="43">
        <f>A140+1</f>
        <v>65</v>
      </c>
      <c r="B142" s="45" t="s">
        <v>759</v>
      </c>
      <c r="C142" s="46" t="s">
        <v>760</v>
      </c>
      <c r="D142" s="47" t="s">
        <v>469</v>
      </c>
      <c r="E142" s="205">
        <v>395.82816899999995</v>
      </c>
      <c r="F142" s="49"/>
      <c r="G142" s="50">
        <f>E142*F142</f>
        <v>0</v>
      </c>
      <c r="H142" s="51">
        <v>3.4319999999999997E-5</v>
      </c>
      <c r="I142" s="52">
        <f>E142*H142</f>
        <v>1.3584822760079997E-2</v>
      </c>
      <c r="J142" s="53" t="s">
        <v>470</v>
      </c>
    </row>
    <row r="143" spans="1:10" s="1" customFormat="1" ht="9.6" customHeight="1">
      <c r="A143" s="8"/>
      <c r="B143" s="213" t="s">
        <v>474</v>
      </c>
      <c r="C143" s="216" t="s">
        <v>761</v>
      </c>
      <c r="D143" s="214"/>
      <c r="E143" s="214"/>
      <c r="F143" s="214"/>
      <c r="G143" s="214"/>
      <c r="H143" s="214"/>
      <c r="I143" s="214"/>
      <c r="J143" s="215"/>
    </row>
    <row r="144" spans="1:10" s="1" customFormat="1" ht="9.6">
      <c r="A144" s="43">
        <f>A142+1</f>
        <v>66</v>
      </c>
      <c r="B144" s="45" t="s">
        <v>762</v>
      </c>
      <c r="C144" s="46" t="s">
        <v>763</v>
      </c>
      <c r="D144" s="47" t="s">
        <v>469</v>
      </c>
      <c r="E144" s="205">
        <v>395.82816899999995</v>
      </c>
      <c r="F144" s="49"/>
      <c r="G144" s="50">
        <f>E144*F144</f>
        <v>0</v>
      </c>
      <c r="H144" s="51">
        <v>6.1405000000000001E-3</v>
      </c>
      <c r="I144" s="52">
        <f>E144*H144</f>
        <v>2.4305828717444995</v>
      </c>
      <c r="J144" s="53" t="s">
        <v>470</v>
      </c>
    </row>
    <row r="145" spans="1:10" s="1" customFormat="1" ht="9.6" customHeight="1">
      <c r="A145" s="8"/>
      <c r="B145" s="213" t="s">
        <v>474</v>
      </c>
      <c r="C145" s="216" t="s">
        <v>761</v>
      </c>
      <c r="D145" s="214"/>
      <c r="E145" s="214"/>
      <c r="F145" s="214"/>
      <c r="G145" s="214"/>
      <c r="H145" s="214"/>
      <c r="I145" s="214"/>
      <c r="J145" s="215"/>
    </row>
    <row r="146" spans="1:10" s="1" customFormat="1" ht="9.6">
      <c r="A146" s="43">
        <f>A144+1</f>
        <v>67</v>
      </c>
      <c r="B146" s="45" t="s">
        <v>764</v>
      </c>
      <c r="C146" s="46" t="s">
        <v>765</v>
      </c>
      <c r="D146" s="47" t="s">
        <v>469</v>
      </c>
      <c r="E146" s="205">
        <v>415.61957744999995</v>
      </c>
      <c r="F146" s="49"/>
      <c r="G146" s="50">
        <f>E146*F146</f>
        <v>0</v>
      </c>
      <c r="H146" s="51">
        <v>3.4499999999999999E-3</v>
      </c>
      <c r="I146" s="52">
        <f>E146*H146</f>
        <v>1.4338875422024997</v>
      </c>
      <c r="J146" s="53" t="s">
        <v>470</v>
      </c>
    </row>
    <row r="147" spans="1:10" s="1" customFormat="1" ht="9.6" customHeight="1">
      <c r="A147" s="8"/>
      <c r="B147" s="213" t="s">
        <v>474</v>
      </c>
      <c r="C147" s="216" t="s">
        <v>766</v>
      </c>
      <c r="D147" s="214"/>
      <c r="E147" s="214"/>
      <c r="F147" s="214"/>
      <c r="G147" s="214"/>
      <c r="H147" s="214"/>
      <c r="I147" s="214"/>
      <c r="J147" s="215"/>
    </row>
    <row r="148" spans="1:10" s="1" customFormat="1" ht="9.6">
      <c r="A148" s="43">
        <f>A146+1</f>
        <v>68</v>
      </c>
      <c r="B148" s="45" t="s">
        <v>767</v>
      </c>
      <c r="C148" s="46" t="s">
        <v>768</v>
      </c>
      <c r="D148" s="47" t="s">
        <v>469</v>
      </c>
      <c r="E148" s="205">
        <v>395.82816899999995</v>
      </c>
      <c r="F148" s="49"/>
      <c r="G148" s="50">
        <f>E148*F148</f>
        <v>0</v>
      </c>
      <c r="H148" s="51">
        <v>0</v>
      </c>
      <c r="I148" s="52">
        <f>E148*H148</f>
        <v>0</v>
      </c>
      <c r="J148" s="53" t="s">
        <v>470</v>
      </c>
    </row>
    <row r="149" spans="1:10" s="1" customFormat="1" ht="9.6" customHeight="1">
      <c r="A149" s="8"/>
      <c r="B149" s="213" t="s">
        <v>474</v>
      </c>
      <c r="C149" s="216" t="s">
        <v>761</v>
      </c>
      <c r="D149" s="214"/>
      <c r="E149" s="214"/>
      <c r="F149" s="214"/>
      <c r="G149" s="214"/>
      <c r="H149" s="214"/>
      <c r="I149" s="214"/>
      <c r="J149" s="215"/>
    </row>
    <row r="150" spans="1:10" s="1" customFormat="1" ht="9.6">
      <c r="A150" s="43">
        <f>A148+1</f>
        <v>69</v>
      </c>
      <c r="B150" s="45" t="s">
        <v>769</v>
      </c>
      <c r="C150" s="46" t="s">
        <v>770</v>
      </c>
      <c r="D150" s="47" t="s">
        <v>469</v>
      </c>
      <c r="E150" s="205">
        <v>395.82816899999995</v>
      </c>
      <c r="F150" s="49"/>
      <c r="G150" s="50">
        <f>E150*F150</f>
        <v>0</v>
      </c>
      <c r="H150" s="51">
        <v>2.7899999999999999E-3</v>
      </c>
      <c r="I150" s="52">
        <f>E150*H150</f>
        <v>1.1043605915099999</v>
      </c>
      <c r="J150" s="53"/>
    </row>
    <row r="151" spans="1:10" s="1" customFormat="1" ht="9.6" customHeight="1">
      <c r="A151" s="8"/>
      <c r="B151" s="213" t="s">
        <v>474</v>
      </c>
      <c r="C151" s="216" t="s">
        <v>761</v>
      </c>
      <c r="D151" s="214"/>
      <c r="E151" s="214"/>
      <c r="F151" s="214"/>
      <c r="G151" s="214"/>
      <c r="H151" s="214"/>
      <c r="I151" s="214"/>
      <c r="J151" s="215"/>
    </row>
    <row r="152" spans="1:10" s="1" customFormat="1" ht="9.6">
      <c r="A152" s="43">
        <f>A150+1</f>
        <v>70</v>
      </c>
      <c r="B152" s="45"/>
      <c r="C152" s="46" t="s">
        <v>771</v>
      </c>
      <c r="D152" s="47" t="s">
        <v>469</v>
      </c>
      <c r="E152" s="205">
        <v>395.82816899999995</v>
      </c>
      <c r="F152" s="49"/>
      <c r="G152" s="50">
        <f>E152*F152</f>
        <v>0</v>
      </c>
      <c r="H152" s="51">
        <v>2.7899999999999999E-3</v>
      </c>
      <c r="I152" s="52">
        <f>E152*H152</f>
        <v>1.1043605915099999</v>
      </c>
      <c r="J152" s="53"/>
    </row>
    <row r="153" spans="1:10" s="1" customFormat="1" ht="9.6" customHeight="1">
      <c r="A153" s="8"/>
      <c r="B153" s="213" t="s">
        <v>474</v>
      </c>
      <c r="C153" s="216" t="s">
        <v>761</v>
      </c>
      <c r="D153" s="214"/>
      <c r="E153" s="214"/>
      <c r="F153" s="214"/>
      <c r="G153" s="214"/>
      <c r="H153" s="214"/>
      <c r="I153" s="214"/>
      <c r="J153" s="215"/>
    </row>
    <row r="154" spans="1:10" s="1" customFormat="1" ht="9.6">
      <c r="A154" s="43">
        <f>A152+1</f>
        <v>71</v>
      </c>
      <c r="B154" s="45" t="s">
        <v>762</v>
      </c>
      <c r="C154" s="46" t="s">
        <v>772</v>
      </c>
      <c r="D154" s="47" t="s">
        <v>469</v>
      </c>
      <c r="E154" s="205">
        <v>152.62470000000002</v>
      </c>
      <c r="F154" s="49"/>
      <c r="G154" s="50">
        <f>E154*F154</f>
        <v>0</v>
      </c>
      <c r="H154" s="51">
        <v>6.1405000000000001E-3</v>
      </c>
      <c r="I154" s="52">
        <f>E154*H154</f>
        <v>0.93719197035000013</v>
      </c>
      <c r="J154" s="53" t="s">
        <v>470</v>
      </c>
    </row>
    <row r="155" spans="1:10" s="1" customFormat="1" ht="9.6" customHeight="1">
      <c r="A155" s="8"/>
      <c r="B155" s="213" t="s">
        <v>474</v>
      </c>
      <c r="C155" s="216" t="s">
        <v>773</v>
      </c>
      <c r="D155" s="214"/>
      <c r="E155" s="214"/>
      <c r="F155" s="214"/>
      <c r="G155" s="214"/>
      <c r="H155" s="214"/>
      <c r="I155" s="214"/>
      <c r="J155" s="215"/>
    </row>
    <row r="156" spans="1:10" s="1" customFormat="1" ht="9.6">
      <c r="A156" s="43">
        <f>A154+1</f>
        <v>72</v>
      </c>
      <c r="B156" s="45" t="s">
        <v>764</v>
      </c>
      <c r="C156" s="46" t="s">
        <v>774</v>
      </c>
      <c r="D156" s="47" t="s">
        <v>469</v>
      </c>
      <c r="E156" s="205">
        <v>160.25593500000002</v>
      </c>
      <c r="F156" s="49"/>
      <c r="G156" s="50">
        <f>E156*F156</f>
        <v>0</v>
      </c>
      <c r="H156" s="51">
        <v>3.4499999999999999E-3</v>
      </c>
      <c r="I156" s="52">
        <f>E156*H156</f>
        <v>0.55288297575000012</v>
      </c>
      <c r="J156" s="53" t="s">
        <v>470</v>
      </c>
    </row>
    <row r="157" spans="1:10" s="1" customFormat="1" ht="9.6" customHeight="1">
      <c r="A157" s="8"/>
      <c r="B157" s="213" t="s">
        <v>474</v>
      </c>
      <c r="C157" s="216" t="s">
        <v>775</v>
      </c>
      <c r="D157" s="214"/>
      <c r="E157" s="214"/>
      <c r="F157" s="214"/>
      <c r="G157" s="214"/>
      <c r="H157" s="214"/>
      <c r="I157" s="214"/>
      <c r="J157" s="215"/>
    </row>
    <row r="158" spans="1:10" s="1" customFormat="1" ht="9.6">
      <c r="A158" s="43">
        <f>A156+1</f>
        <v>73</v>
      </c>
      <c r="B158" s="45" t="s">
        <v>759</v>
      </c>
      <c r="C158" s="46" t="s">
        <v>776</v>
      </c>
      <c r="D158" s="47" t="s">
        <v>469</v>
      </c>
      <c r="E158" s="205">
        <v>152.62470000000002</v>
      </c>
      <c r="F158" s="49"/>
      <c r="G158" s="50">
        <f>E158*F158</f>
        <v>0</v>
      </c>
      <c r="H158" s="51">
        <v>3.4319999999999997E-5</v>
      </c>
      <c r="I158" s="52">
        <f>E158*H158</f>
        <v>5.2380797040000003E-3</v>
      </c>
      <c r="J158" s="53" t="s">
        <v>470</v>
      </c>
    </row>
    <row r="159" spans="1:10" s="1" customFormat="1" ht="9.6" customHeight="1">
      <c r="A159" s="8"/>
      <c r="B159" s="213" t="s">
        <v>474</v>
      </c>
      <c r="C159" s="216" t="s">
        <v>773</v>
      </c>
      <c r="D159" s="214"/>
      <c r="E159" s="214"/>
      <c r="F159" s="214"/>
      <c r="G159" s="214"/>
      <c r="H159" s="214"/>
      <c r="I159" s="214"/>
      <c r="J159" s="215"/>
    </row>
    <row r="160" spans="1:10" s="1" customFormat="1" ht="9.6">
      <c r="A160" s="43">
        <f>A158+1</f>
        <v>74</v>
      </c>
      <c r="B160" s="45" t="s">
        <v>767</v>
      </c>
      <c r="C160" s="46" t="s">
        <v>777</v>
      </c>
      <c r="D160" s="47" t="s">
        <v>469</v>
      </c>
      <c r="E160" s="205">
        <v>152.62470000000002</v>
      </c>
      <c r="F160" s="49"/>
      <c r="G160" s="50">
        <f>E160*F160</f>
        <v>0</v>
      </c>
      <c r="H160" s="51">
        <v>0</v>
      </c>
      <c r="I160" s="52">
        <f>E160*H160</f>
        <v>0</v>
      </c>
      <c r="J160" s="53" t="s">
        <v>470</v>
      </c>
    </row>
    <row r="161" spans="1:10" s="1" customFormat="1" ht="9.6" customHeight="1">
      <c r="A161" s="8"/>
      <c r="B161" s="213" t="s">
        <v>474</v>
      </c>
      <c r="C161" s="216" t="s">
        <v>773</v>
      </c>
      <c r="D161" s="214"/>
      <c r="E161" s="214"/>
      <c r="F161" s="214"/>
      <c r="G161" s="214"/>
      <c r="H161" s="214"/>
      <c r="I161" s="214"/>
      <c r="J161" s="215"/>
    </row>
    <row r="162" spans="1:10" s="1" customFormat="1" ht="9.6">
      <c r="A162" s="43">
        <f>A160+1</f>
        <v>75</v>
      </c>
      <c r="B162" s="45" t="s">
        <v>769</v>
      </c>
      <c r="C162" s="46" t="s">
        <v>778</v>
      </c>
      <c r="D162" s="47" t="s">
        <v>469</v>
      </c>
      <c r="E162" s="205">
        <v>152.62470000000002</v>
      </c>
      <c r="F162" s="49"/>
      <c r="G162" s="50">
        <f>E162*F162</f>
        <v>0</v>
      </c>
      <c r="H162" s="51">
        <v>2.7899999999999999E-3</v>
      </c>
      <c r="I162" s="52">
        <f>E162*H162</f>
        <v>0.42582291300000003</v>
      </c>
      <c r="J162" s="53"/>
    </row>
    <row r="163" spans="1:10" s="1" customFormat="1" ht="9.6" customHeight="1">
      <c r="A163" s="8"/>
      <c r="B163" s="213" t="s">
        <v>474</v>
      </c>
      <c r="C163" s="216" t="s">
        <v>773</v>
      </c>
      <c r="D163" s="214"/>
      <c r="E163" s="214"/>
      <c r="F163" s="214"/>
      <c r="G163" s="214"/>
      <c r="H163" s="214"/>
      <c r="I163" s="214"/>
      <c r="J163" s="215"/>
    </row>
    <row r="164" spans="1:10" s="1" customFormat="1" ht="9.6">
      <c r="A164" s="43">
        <f>A162+1</f>
        <v>76</v>
      </c>
      <c r="B164" s="45"/>
      <c r="C164" s="46" t="s">
        <v>779</v>
      </c>
      <c r="D164" s="47" t="s">
        <v>469</v>
      </c>
      <c r="E164" s="205">
        <v>152.62470000000002</v>
      </c>
      <c r="F164" s="49"/>
      <c r="G164" s="50">
        <f>E164*F164</f>
        <v>0</v>
      </c>
      <c r="H164" s="51">
        <v>2.7899999999999999E-3</v>
      </c>
      <c r="I164" s="52">
        <f>E164*H164</f>
        <v>0.42582291300000003</v>
      </c>
      <c r="J164" s="53"/>
    </row>
    <row r="165" spans="1:10" s="1" customFormat="1" ht="9.6" customHeight="1">
      <c r="A165" s="8"/>
      <c r="B165" s="213" t="s">
        <v>474</v>
      </c>
      <c r="C165" s="216" t="s">
        <v>773</v>
      </c>
      <c r="D165" s="214"/>
      <c r="E165" s="214"/>
      <c r="F165" s="214"/>
      <c r="G165" s="214"/>
      <c r="H165" s="214"/>
      <c r="I165" s="214"/>
      <c r="J165" s="215"/>
    </row>
    <row r="166" spans="1:10" s="1" customFormat="1" ht="9.6">
      <c r="A166" s="43">
        <f>A164+1</f>
        <v>77</v>
      </c>
      <c r="B166" s="45" t="s">
        <v>780</v>
      </c>
      <c r="C166" s="46" t="s">
        <v>781</v>
      </c>
      <c r="D166" s="47" t="s">
        <v>469</v>
      </c>
      <c r="E166" s="205">
        <v>152.62470000000002</v>
      </c>
      <c r="F166" s="49"/>
      <c r="G166" s="50">
        <f>E166*F166</f>
        <v>0</v>
      </c>
      <c r="H166" s="51">
        <v>6.7400000000000001E-4</v>
      </c>
      <c r="I166" s="52">
        <f>E166*H166</f>
        <v>0.10286904780000002</v>
      </c>
      <c r="J166" s="53"/>
    </row>
    <row r="167" spans="1:10" s="1" customFormat="1" ht="9.6" customHeight="1">
      <c r="A167" s="8"/>
      <c r="B167" s="213" t="s">
        <v>474</v>
      </c>
      <c r="C167" s="216" t="s">
        <v>773</v>
      </c>
      <c r="D167" s="214"/>
      <c r="E167" s="214"/>
      <c r="F167" s="214"/>
      <c r="G167" s="214"/>
      <c r="H167" s="214"/>
      <c r="I167" s="214"/>
      <c r="J167" s="215"/>
    </row>
    <row r="168" spans="1:10" s="1" customFormat="1" ht="9.6">
      <c r="A168" s="43">
        <f>A166+1</f>
        <v>78</v>
      </c>
      <c r="B168" s="45" t="s">
        <v>762</v>
      </c>
      <c r="C168" s="46" t="s">
        <v>782</v>
      </c>
      <c r="D168" s="47" t="s">
        <v>469</v>
      </c>
      <c r="E168" s="205">
        <v>196.64549999999997</v>
      </c>
      <c r="F168" s="49"/>
      <c r="G168" s="50">
        <f>E168*F168</f>
        <v>0</v>
      </c>
      <c r="H168" s="51">
        <v>6.1405000000000001E-3</v>
      </c>
      <c r="I168" s="52">
        <f>E168*H168</f>
        <v>1.2075016927499997</v>
      </c>
      <c r="J168" s="53" t="s">
        <v>470</v>
      </c>
    </row>
    <row r="169" spans="1:10" s="1" customFormat="1" ht="9.6" customHeight="1">
      <c r="A169" s="8"/>
      <c r="B169" s="213" t="s">
        <v>474</v>
      </c>
      <c r="C169" s="216" t="s">
        <v>783</v>
      </c>
      <c r="D169" s="214"/>
      <c r="E169" s="214"/>
      <c r="F169" s="214"/>
      <c r="G169" s="214"/>
      <c r="H169" s="214"/>
      <c r="I169" s="214"/>
      <c r="J169" s="215"/>
    </row>
    <row r="170" spans="1:10" s="1" customFormat="1" ht="9.6">
      <c r="A170" s="43">
        <f>A168+1</f>
        <v>79</v>
      </c>
      <c r="B170" s="45" t="s">
        <v>764</v>
      </c>
      <c r="C170" s="46" t="s">
        <v>784</v>
      </c>
      <c r="D170" s="47" t="s">
        <v>469</v>
      </c>
      <c r="E170" s="205">
        <v>206.47777499999998</v>
      </c>
      <c r="F170" s="49"/>
      <c r="G170" s="50">
        <f>E170*F170</f>
        <v>0</v>
      </c>
      <c r="H170" s="51">
        <v>3.4499999999999999E-3</v>
      </c>
      <c r="I170" s="52">
        <f>E170*H170</f>
        <v>0.7123483237499999</v>
      </c>
      <c r="J170" s="53" t="s">
        <v>470</v>
      </c>
    </row>
    <row r="171" spans="1:10" s="1" customFormat="1" ht="9.6" customHeight="1">
      <c r="A171" s="8"/>
      <c r="B171" s="213" t="s">
        <v>474</v>
      </c>
      <c r="C171" s="216" t="s">
        <v>785</v>
      </c>
      <c r="D171" s="214"/>
      <c r="E171" s="214"/>
      <c r="F171" s="214"/>
      <c r="G171" s="214"/>
      <c r="H171" s="214"/>
      <c r="I171" s="214"/>
      <c r="J171" s="215"/>
    </row>
    <row r="172" spans="1:10" s="1" customFormat="1" ht="9.6">
      <c r="A172" s="43">
        <f>A170+1</f>
        <v>80</v>
      </c>
      <c r="B172" s="45" t="s">
        <v>759</v>
      </c>
      <c r="C172" s="46" t="s">
        <v>786</v>
      </c>
      <c r="D172" s="47" t="s">
        <v>469</v>
      </c>
      <c r="E172" s="205">
        <v>196.64549999999997</v>
      </c>
      <c r="F172" s="49"/>
      <c r="G172" s="50">
        <f>E172*F172</f>
        <v>0</v>
      </c>
      <c r="H172" s="51">
        <v>3.4319999999999997E-5</v>
      </c>
      <c r="I172" s="52">
        <f>E172*H172</f>
        <v>6.7488735599999985E-3</v>
      </c>
      <c r="J172" s="53" t="s">
        <v>470</v>
      </c>
    </row>
    <row r="173" spans="1:10" s="1" customFormat="1" ht="9.6" customHeight="1">
      <c r="A173" s="8"/>
      <c r="B173" s="213" t="s">
        <v>474</v>
      </c>
      <c r="C173" s="216" t="s">
        <v>783</v>
      </c>
      <c r="D173" s="214"/>
      <c r="E173" s="214"/>
      <c r="F173" s="214"/>
      <c r="G173" s="214"/>
      <c r="H173" s="214"/>
      <c r="I173" s="214"/>
      <c r="J173" s="215"/>
    </row>
    <row r="174" spans="1:10" s="1" customFormat="1" ht="9.6">
      <c r="A174" s="43">
        <f>A172+1</f>
        <v>81</v>
      </c>
      <c r="B174" s="45" t="s">
        <v>767</v>
      </c>
      <c r="C174" s="46" t="s">
        <v>787</v>
      </c>
      <c r="D174" s="47" t="s">
        <v>469</v>
      </c>
      <c r="E174" s="205">
        <v>196.64549999999997</v>
      </c>
      <c r="F174" s="49"/>
      <c r="G174" s="50">
        <f>E174*F174</f>
        <v>0</v>
      </c>
      <c r="H174" s="51">
        <v>0</v>
      </c>
      <c r="I174" s="52">
        <f>E174*H174</f>
        <v>0</v>
      </c>
      <c r="J174" s="53" t="s">
        <v>470</v>
      </c>
    </row>
    <row r="175" spans="1:10" s="1" customFormat="1" ht="9.6" customHeight="1">
      <c r="A175" s="8"/>
      <c r="B175" s="213" t="s">
        <v>474</v>
      </c>
      <c r="C175" s="216" t="s">
        <v>783</v>
      </c>
      <c r="D175" s="214"/>
      <c r="E175" s="214"/>
      <c r="F175" s="214"/>
      <c r="G175" s="214"/>
      <c r="H175" s="214"/>
      <c r="I175" s="214"/>
      <c r="J175" s="215"/>
    </row>
    <row r="176" spans="1:10" s="1" customFormat="1" ht="19.2">
      <c r="A176" s="43">
        <f>A174+1</f>
        <v>82</v>
      </c>
      <c r="B176" s="45"/>
      <c r="C176" s="46" t="s">
        <v>788</v>
      </c>
      <c r="D176" s="47" t="s">
        <v>469</v>
      </c>
      <c r="E176" s="205">
        <v>196.64549999999997</v>
      </c>
      <c r="F176" s="49"/>
      <c r="G176" s="50">
        <f>E176*F176</f>
        <v>0</v>
      </c>
      <c r="H176" s="51">
        <v>2.7899999999999999E-3</v>
      </c>
      <c r="I176" s="52">
        <f>E176*H176</f>
        <v>0.54864094499999994</v>
      </c>
      <c r="J176" s="53"/>
    </row>
    <row r="177" spans="1:10" s="1" customFormat="1" ht="9.6" customHeight="1">
      <c r="A177" s="8"/>
      <c r="B177" s="213" t="s">
        <v>474</v>
      </c>
      <c r="C177" s="216" t="s">
        <v>783</v>
      </c>
      <c r="D177" s="214"/>
      <c r="E177" s="214"/>
      <c r="F177" s="214"/>
      <c r="G177" s="214"/>
      <c r="H177" s="214"/>
      <c r="I177" s="214"/>
      <c r="J177" s="215"/>
    </row>
    <row r="178" spans="1:10" s="1" customFormat="1" ht="9.6">
      <c r="A178" s="43">
        <f>A176+1</f>
        <v>83</v>
      </c>
      <c r="B178" s="45" t="s">
        <v>780</v>
      </c>
      <c r="C178" s="46" t="s">
        <v>789</v>
      </c>
      <c r="D178" s="47" t="s">
        <v>469</v>
      </c>
      <c r="E178" s="205">
        <v>196.64549999999997</v>
      </c>
      <c r="F178" s="49"/>
      <c r="G178" s="50">
        <f>E178*F178</f>
        <v>0</v>
      </c>
      <c r="H178" s="51">
        <v>6.7400000000000001E-4</v>
      </c>
      <c r="I178" s="52">
        <f>E178*H178</f>
        <v>0.13253906699999998</v>
      </c>
      <c r="J178" s="53"/>
    </row>
    <row r="179" spans="1:10" s="1" customFormat="1" ht="9.6" customHeight="1">
      <c r="A179" s="8"/>
      <c r="B179" s="213" t="s">
        <v>474</v>
      </c>
      <c r="C179" s="216" t="s">
        <v>783</v>
      </c>
      <c r="D179" s="214"/>
      <c r="E179" s="214"/>
      <c r="F179" s="214"/>
      <c r="G179" s="214"/>
      <c r="H179" s="214"/>
      <c r="I179" s="214"/>
      <c r="J179" s="215"/>
    </row>
    <row r="180" spans="1:10" s="28" customFormat="1" ht="10.199999999999999">
      <c r="A180" s="62"/>
      <c r="B180" s="63">
        <v>62</v>
      </c>
      <c r="C180" s="64" t="s">
        <v>790</v>
      </c>
      <c r="D180" s="65"/>
      <c r="E180" s="65"/>
      <c r="F180" s="66"/>
      <c r="G180" s="67">
        <f>SUM(G116:G179)</f>
        <v>0</v>
      </c>
      <c r="H180" s="68"/>
      <c r="I180" s="69">
        <f>SUM(I116:I179)</f>
        <v>48.514920566085017</v>
      </c>
      <c r="J180" s="70"/>
    </row>
    <row r="181" spans="1:10" s="28" customFormat="1" ht="10.199999999999999">
      <c r="A181" s="37"/>
      <c r="B181" s="38" t="s">
        <v>243</v>
      </c>
      <c r="C181" s="39" t="s">
        <v>244</v>
      </c>
      <c r="D181" s="36"/>
      <c r="E181" s="36"/>
      <c r="F181" s="40"/>
      <c r="G181" s="35"/>
      <c r="H181" s="41"/>
      <c r="I181" s="35"/>
      <c r="J181" s="42"/>
    </row>
    <row r="182" spans="1:10" s="1" customFormat="1" ht="9.6">
      <c r="A182" s="43">
        <f>A178+1</f>
        <v>84</v>
      </c>
      <c r="B182" s="45" t="s">
        <v>791</v>
      </c>
      <c r="C182" s="46" t="s">
        <v>792</v>
      </c>
      <c r="D182" s="47" t="s">
        <v>241</v>
      </c>
      <c r="E182" s="51">
        <v>1.4355899999999999</v>
      </c>
      <c r="F182" s="49"/>
      <c r="G182" s="50">
        <f>E182*F182</f>
        <v>0</v>
      </c>
      <c r="H182" s="51">
        <v>2.33108</v>
      </c>
      <c r="I182" s="52">
        <f>E182*H182</f>
        <v>3.3464751371999997</v>
      </c>
      <c r="J182" s="53" t="s">
        <v>605</v>
      </c>
    </row>
    <row r="183" spans="1:10" s="1" customFormat="1" ht="9.6" customHeight="1">
      <c r="A183" s="8"/>
      <c r="B183" s="213" t="s">
        <v>474</v>
      </c>
      <c r="C183" s="216" t="s">
        <v>793</v>
      </c>
      <c r="D183" s="214"/>
      <c r="E183" s="214"/>
      <c r="F183" s="214"/>
      <c r="G183" s="214"/>
      <c r="H183" s="214"/>
      <c r="I183" s="214"/>
      <c r="J183" s="215"/>
    </row>
    <row r="184" spans="1:10" s="1" customFormat="1" ht="9.6">
      <c r="A184" s="43">
        <f>A182+1</f>
        <v>85</v>
      </c>
      <c r="B184" s="45" t="s">
        <v>794</v>
      </c>
      <c r="C184" s="46" t="s">
        <v>795</v>
      </c>
      <c r="D184" s="47" t="s">
        <v>241</v>
      </c>
      <c r="E184" s="51">
        <v>1.4355899999999999</v>
      </c>
      <c r="F184" s="49"/>
      <c r="G184" s="50">
        <f>E184*F184</f>
        <v>0</v>
      </c>
      <c r="H184" s="51">
        <v>-0.38907999999999998</v>
      </c>
      <c r="I184" s="52">
        <f>E184*H184</f>
        <v>-0.55855935719999994</v>
      </c>
      <c r="J184" s="53" t="s">
        <v>605</v>
      </c>
    </row>
    <row r="185" spans="1:10" s="1" customFormat="1" ht="9.6" customHeight="1">
      <c r="A185" s="8"/>
      <c r="B185" s="213" t="s">
        <v>474</v>
      </c>
      <c r="C185" s="216" t="s">
        <v>793</v>
      </c>
      <c r="D185" s="214"/>
      <c r="E185" s="214"/>
      <c r="F185" s="214"/>
      <c r="G185" s="214"/>
      <c r="H185" s="214"/>
      <c r="I185" s="214"/>
      <c r="J185" s="215"/>
    </row>
    <row r="186" spans="1:10" s="1" customFormat="1" ht="9.6">
      <c r="A186" s="43">
        <f>A184+1</f>
        <v>86</v>
      </c>
      <c r="B186" s="45" t="s">
        <v>791</v>
      </c>
      <c r="C186" s="46" t="s">
        <v>796</v>
      </c>
      <c r="D186" s="47" t="s">
        <v>241</v>
      </c>
      <c r="E186" s="51">
        <v>2.2969439999999999</v>
      </c>
      <c r="F186" s="49"/>
      <c r="G186" s="50">
        <f>E186*F186</f>
        <v>0</v>
      </c>
      <c r="H186" s="51">
        <v>2.33108</v>
      </c>
      <c r="I186" s="52">
        <f>E186*H186</f>
        <v>5.3543602195200002</v>
      </c>
      <c r="J186" s="53" t="s">
        <v>605</v>
      </c>
    </row>
    <row r="187" spans="1:10" s="1" customFormat="1" ht="9.6" customHeight="1">
      <c r="A187" s="8"/>
      <c r="B187" s="213" t="s">
        <v>474</v>
      </c>
      <c r="C187" s="216" t="s">
        <v>797</v>
      </c>
      <c r="D187" s="214"/>
      <c r="E187" s="214"/>
      <c r="F187" s="214"/>
      <c r="G187" s="214"/>
      <c r="H187" s="214"/>
      <c r="I187" s="214"/>
      <c r="J187" s="215"/>
    </row>
    <row r="188" spans="1:10" s="1" customFormat="1" ht="9.6">
      <c r="A188" s="43">
        <f>A186+1</f>
        <v>87</v>
      </c>
      <c r="B188" s="45" t="s">
        <v>794</v>
      </c>
      <c r="C188" s="46" t="s">
        <v>798</v>
      </c>
      <c r="D188" s="47" t="s">
        <v>241</v>
      </c>
      <c r="E188" s="51">
        <v>2.2969439999999999</v>
      </c>
      <c r="F188" s="49"/>
      <c r="G188" s="50">
        <f>E188*F188</f>
        <v>0</v>
      </c>
      <c r="H188" s="51">
        <v>-0.38907999999999998</v>
      </c>
      <c r="I188" s="52">
        <f>E188*H188</f>
        <v>-0.89369497151999988</v>
      </c>
      <c r="J188" s="53" t="s">
        <v>605</v>
      </c>
    </row>
    <row r="189" spans="1:10" s="1" customFormat="1" ht="9.6" customHeight="1">
      <c r="A189" s="8"/>
      <c r="B189" s="213" t="s">
        <v>474</v>
      </c>
      <c r="C189" s="216" t="s">
        <v>797</v>
      </c>
      <c r="D189" s="214"/>
      <c r="E189" s="214"/>
      <c r="F189" s="214"/>
      <c r="G189" s="214"/>
      <c r="H189" s="214"/>
      <c r="I189" s="214"/>
      <c r="J189" s="215"/>
    </row>
    <row r="190" spans="1:10" s="1" customFormat="1" ht="9.6">
      <c r="A190" s="43">
        <f>A188+1</f>
        <v>88</v>
      </c>
      <c r="B190" s="45" t="s">
        <v>799</v>
      </c>
      <c r="C190" s="46" t="s">
        <v>800</v>
      </c>
      <c r="D190" s="47" t="s">
        <v>585</v>
      </c>
      <c r="E190" s="51">
        <v>0.14355899999999999</v>
      </c>
      <c r="F190" s="49"/>
      <c r="G190" s="50">
        <f>E190*F190</f>
        <v>0</v>
      </c>
      <c r="H190" s="51">
        <v>1.0382728160000001</v>
      </c>
      <c r="I190" s="52">
        <f>E190*H190</f>
        <v>0.14905340719214399</v>
      </c>
      <c r="J190" s="53" t="s">
        <v>605</v>
      </c>
    </row>
    <row r="191" spans="1:10" s="1" customFormat="1" ht="9.6" customHeight="1">
      <c r="A191" s="8"/>
      <c r="B191" s="213" t="s">
        <v>474</v>
      </c>
      <c r="C191" s="216" t="s">
        <v>801</v>
      </c>
      <c r="D191" s="214"/>
      <c r="E191" s="214"/>
      <c r="F191" s="214"/>
      <c r="G191" s="214"/>
      <c r="H191" s="214"/>
      <c r="I191" s="214"/>
      <c r="J191" s="215"/>
    </row>
    <row r="192" spans="1:10" s="1" customFormat="1" ht="9.6">
      <c r="A192" s="43">
        <f>A190+1</f>
        <v>89</v>
      </c>
      <c r="B192" s="45" t="s">
        <v>802</v>
      </c>
      <c r="C192" s="46" t="s">
        <v>803</v>
      </c>
      <c r="D192" s="47" t="s">
        <v>473</v>
      </c>
      <c r="E192" s="54">
        <v>22.22</v>
      </c>
      <c r="F192" s="49"/>
      <c r="G192" s="50">
        <f>E192*F192</f>
        <v>0</v>
      </c>
      <c r="H192" s="51">
        <v>7.4200000000000001E-5</v>
      </c>
      <c r="I192" s="52">
        <f>E192*H192</f>
        <v>1.6487239999999998E-3</v>
      </c>
      <c r="J192" s="53" t="s">
        <v>605</v>
      </c>
    </row>
    <row r="193" spans="1:10" s="1" customFormat="1" ht="9.6" customHeight="1">
      <c r="A193" s="8"/>
      <c r="B193" s="213" t="s">
        <v>474</v>
      </c>
      <c r="C193" s="216" t="s">
        <v>804</v>
      </c>
      <c r="D193" s="214"/>
      <c r="E193" s="214"/>
      <c r="F193" s="214"/>
      <c r="G193" s="214"/>
      <c r="H193" s="214"/>
      <c r="I193" s="214"/>
      <c r="J193" s="215"/>
    </row>
    <row r="194" spans="1:10" s="28" customFormat="1" ht="10.199999999999999">
      <c r="A194" s="62"/>
      <c r="B194" s="63">
        <v>63</v>
      </c>
      <c r="C194" s="64" t="s">
        <v>250</v>
      </c>
      <c r="D194" s="65"/>
      <c r="E194" s="65"/>
      <c r="F194" s="66"/>
      <c r="G194" s="67">
        <f>SUM(G182:G193)</f>
        <v>0</v>
      </c>
      <c r="H194" s="68"/>
      <c r="I194" s="69">
        <f>SUM(I182:I193)</f>
        <v>7.3992831591921435</v>
      </c>
      <c r="J194" s="70"/>
    </row>
    <row r="195" spans="1:10" s="28" customFormat="1" ht="10.199999999999999">
      <c r="A195" s="37"/>
      <c r="B195" s="38" t="s">
        <v>562</v>
      </c>
      <c r="C195" s="39" t="s">
        <v>563</v>
      </c>
      <c r="D195" s="36"/>
      <c r="E195" s="36"/>
      <c r="F195" s="40"/>
      <c r="G195" s="35"/>
      <c r="H195" s="41"/>
      <c r="I195" s="35"/>
      <c r="J195" s="42"/>
    </row>
    <row r="196" spans="1:10" s="1" customFormat="1" ht="9.6">
      <c r="A196" s="43">
        <f>A192+1</f>
        <v>90</v>
      </c>
      <c r="B196" s="45" t="s">
        <v>805</v>
      </c>
      <c r="C196" s="46" t="s">
        <v>806</v>
      </c>
      <c r="D196" s="47" t="s">
        <v>566</v>
      </c>
      <c r="E196" s="205">
        <v>20</v>
      </c>
      <c r="F196" s="49"/>
      <c r="G196" s="50">
        <f>E196*F196</f>
        <v>0</v>
      </c>
      <c r="H196" s="51">
        <v>0</v>
      </c>
      <c r="I196" s="52">
        <f>E196*H196</f>
        <v>0</v>
      </c>
      <c r="J196" s="53" t="s">
        <v>605</v>
      </c>
    </row>
    <row r="197" spans="1:10" s="1" customFormat="1" ht="9.6" customHeight="1">
      <c r="A197" s="8"/>
      <c r="B197" s="213" t="s">
        <v>474</v>
      </c>
      <c r="C197" s="216" t="s">
        <v>807</v>
      </c>
      <c r="D197" s="214"/>
      <c r="E197" s="214"/>
      <c r="F197" s="214"/>
      <c r="G197" s="214"/>
      <c r="H197" s="214"/>
      <c r="I197" s="214"/>
      <c r="J197" s="215"/>
    </row>
    <row r="198" spans="1:10" s="1" customFormat="1" ht="9.6">
      <c r="A198" s="43">
        <f>A196+1</f>
        <v>91</v>
      </c>
      <c r="B198" s="45" t="s">
        <v>805</v>
      </c>
      <c r="C198" s="46" t="s">
        <v>808</v>
      </c>
      <c r="D198" s="47" t="s">
        <v>566</v>
      </c>
      <c r="E198" s="205">
        <v>20</v>
      </c>
      <c r="F198" s="49"/>
      <c r="G198" s="50">
        <f>E198*F198</f>
        <v>0</v>
      </c>
      <c r="H198" s="51">
        <v>0</v>
      </c>
      <c r="I198" s="52">
        <f>E198*H198</f>
        <v>0</v>
      </c>
      <c r="J198" s="53" t="s">
        <v>605</v>
      </c>
    </row>
    <row r="199" spans="1:10" s="1" customFormat="1" ht="9.6" customHeight="1">
      <c r="A199" s="8"/>
      <c r="B199" s="213" t="s">
        <v>474</v>
      </c>
      <c r="C199" s="216" t="s">
        <v>807</v>
      </c>
      <c r="D199" s="214"/>
      <c r="E199" s="214"/>
      <c r="F199" s="214"/>
      <c r="G199" s="214"/>
      <c r="H199" s="214"/>
      <c r="I199" s="214"/>
      <c r="J199" s="215"/>
    </row>
    <row r="200" spans="1:10" s="1" customFormat="1" ht="9.6">
      <c r="A200" s="43">
        <f>A198+1</f>
        <v>92</v>
      </c>
      <c r="B200" s="45" t="s">
        <v>809</v>
      </c>
      <c r="C200" s="46" t="s">
        <v>810</v>
      </c>
      <c r="D200" s="47" t="s">
        <v>469</v>
      </c>
      <c r="E200" s="205">
        <v>278.89807800000005</v>
      </c>
      <c r="F200" s="49"/>
      <c r="G200" s="50">
        <f>E200*F200</f>
        <v>0</v>
      </c>
      <c r="H200" s="51">
        <v>0</v>
      </c>
      <c r="I200" s="52">
        <f>E200*H200</f>
        <v>0</v>
      </c>
      <c r="J200" s="53" t="s">
        <v>605</v>
      </c>
    </row>
    <row r="201" spans="1:10" s="1" customFormat="1" ht="9.6" customHeight="1">
      <c r="A201" s="8"/>
      <c r="B201" s="213" t="s">
        <v>474</v>
      </c>
      <c r="C201" s="216" t="s">
        <v>623</v>
      </c>
      <c r="D201" s="214"/>
      <c r="E201" s="214"/>
      <c r="F201" s="214"/>
      <c r="G201" s="214"/>
      <c r="H201" s="214"/>
      <c r="I201" s="214"/>
      <c r="J201" s="215"/>
    </row>
    <row r="202" spans="1:10" s="1" customFormat="1" ht="28.8">
      <c r="A202" s="43">
        <f>A200+1</f>
        <v>93</v>
      </c>
      <c r="B202" s="45" t="s">
        <v>567</v>
      </c>
      <c r="C202" s="46" t="s">
        <v>811</v>
      </c>
      <c r="D202" s="47" t="s">
        <v>566</v>
      </c>
      <c r="E202" s="205">
        <v>40</v>
      </c>
      <c r="F202" s="49"/>
      <c r="G202" s="50">
        <f>E202*F202</f>
        <v>0</v>
      </c>
      <c r="H202" s="51">
        <v>0</v>
      </c>
      <c r="I202" s="52">
        <f>E202*H202</f>
        <v>0</v>
      </c>
      <c r="J202" s="53" t="s">
        <v>605</v>
      </c>
    </row>
    <row r="203" spans="1:10" s="1" customFormat="1" ht="9.6" customHeight="1">
      <c r="A203" s="8"/>
      <c r="B203" s="213" t="s">
        <v>474</v>
      </c>
      <c r="C203" s="216" t="s">
        <v>812</v>
      </c>
      <c r="D203" s="214"/>
      <c r="E203" s="214"/>
      <c r="F203" s="214"/>
      <c r="G203" s="214"/>
      <c r="H203" s="214"/>
      <c r="I203" s="214"/>
      <c r="J203" s="215"/>
    </row>
    <row r="204" spans="1:10" s="1" customFormat="1" ht="9.6">
      <c r="A204" s="43">
        <f>A202+1</f>
        <v>94</v>
      </c>
      <c r="B204" s="45" t="s">
        <v>567</v>
      </c>
      <c r="C204" s="46" t="s">
        <v>813</v>
      </c>
      <c r="D204" s="47" t="s">
        <v>566</v>
      </c>
      <c r="E204" s="205">
        <v>20</v>
      </c>
      <c r="F204" s="49"/>
      <c r="G204" s="50">
        <f>E204*F204</f>
        <v>0</v>
      </c>
      <c r="H204" s="51">
        <v>0</v>
      </c>
      <c r="I204" s="52">
        <f>E204*H204</f>
        <v>0</v>
      </c>
      <c r="J204" s="53" t="s">
        <v>605</v>
      </c>
    </row>
    <row r="205" spans="1:10" s="1" customFormat="1" ht="9.6" customHeight="1">
      <c r="A205" s="8"/>
      <c r="B205" s="213" t="s">
        <v>474</v>
      </c>
      <c r="C205" s="216" t="s">
        <v>569</v>
      </c>
      <c r="D205" s="214"/>
      <c r="E205" s="214"/>
      <c r="F205" s="214"/>
      <c r="G205" s="214"/>
      <c r="H205" s="214"/>
      <c r="I205" s="214"/>
      <c r="J205" s="215"/>
    </row>
    <row r="206" spans="1:10" s="1" customFormat="1" ht="9.6">
      <c r="A206" s="43">
        <f>A204+1</f>
        <v>95</v>
      </c>
      <c r="B206" s="45" t="s">
        <v>567</v>
      </c>
      <c r="C206" s="46" t="s">
        <v>814</v>
      </c>
      <c r="D206" s="47" t="s">
        <v>566</v>
      </c>
      <c r="E206" s="205">
        <v>60</v>
      </c>
      <c r="F206" s="49"/>
      <c r="G206" s="50">
        <f>E206*F206</f>
        <v>0</v>
      </c>
      <c r="H206" s="51">
        <v>0</v>
      </c>
      <c r="I206" s="52">
        <f>E206*H206</f>
        <v>0</v>
      </c>
      <c r="J206" s="53" t="s">
        <v>605</v>
      </c>
    </row>
    <row r="207" spans="1:10" s="1" customFormat="1" ht="9.6" customHeight="1">
      <c r="A207" s="8"/>
      <c r="B207" s="213" t="s">
        <v>474</v>
      </c>
      <c r="C207" s="216" t="s">
        <v>815</v>
      </c>
      <c r="D207" s="214"/>
      <c r="E207" s="214"/>
      <c r="F207" s="214"/>
      <c r="G207" s="214"/>
      <c r="H207" s="214"/>
      <c r="I207" s="214"/>
      <c r="J207" s="215"/>
    </row>
    <row r="208" spans="1:10" s="1" customFormat="1" ht="9.6">
      <c r="A208" s="43">
        <f>A206+1</f>
        <v>96</v>
      </c>
      <c r="B208" s="45" t="s">
        <v>816</v>
      </c>
      <c r="C208" s="46" t="s">
        <v>817</v>
      </c>
      <c r="D208" s="47" t="s">
        <v>469</v>
      </c>
      <c r="E208" s="205">
        <v>705.45</v>
      </c>
      <c r="F208" s="49"/>
      <c r="G208" s="50">
        <f>E208*F208</f>
        <v>0</v>
      </c>
      <c r="H208" s="51">
        <v>4.49E-5</v>
      </c>
      <c r="I208" s="52">
        <f>E208*H208</f>
        <v>3.1674705000000004E-2</v>
      </c>
      <c r="J208" s="53" t="s">
        <v>605</v>
      </c>
    </row>
    <row r="209" spans="1:10" s="1" customFormat="1" ht="9.6" customHeight="1">
      <c r="A209" s="8"/>
      <c r="B209" s="213" t="s">
        <v>474</v>
      </c>
      <c r="C209" s="216" t="s">
        <v>818</v>
      </c>
      <c r="D209" s="214"/>
      <c r="E209" s="214"/>
      <c r="F209" s="214"/>
      <c r="G209" s="214"/>
      <c r="H209" s="214"/>
      <c r="I209" s="214"/>
      <c r="J209" s="215"/>
    </row>
    <row r="210" spans="1:10" s="1" customFormat="1" ht="38.4">
      <c r="A210" s="43">
        <f>A208+1</f>
        <v>97</v>
      </c>
      <c r="B210" s="45" t="s">
        <v>567</v>
      </c>
      <c r="C210" s="46" t="s">
        <v>819</v>
      </c>
      <c r="D210" s="47" t="s">
        <v>566</v>
      </c>
      <c r="E210" s="48">
        <v>10</v>
      </c>
      <c r="F210" s="49"/>
      <c r="G210" s="50">
        <f>E210*F210</f>
        <v>0</v>
      </c>
      <c r="H210" s="51">
        <v>0</v>
      </c>
      <c r="I210" s="52">
        <f>E210*H210</f>
        <v>0</v>
      </c>
      <c r="J210" s="53" t="s">
        <v>605</v>
      </c>
    </row>
    <row r="211" spans="1:10" s="1" customFormat="1" ht="9.6">
      <c r="A211" s="43">
        <f>A210+1</f>
        <v>98</v>
      </c>
      <c r="B211" s="45" t="s">
        <v>567</v>
      </c>
      <c r="C211" s="46" t="s">
        <v>820</v>
      </c>
      <c r="D211" s="47" t="s">
        <v>566</v>
      </c>
      <c r="E211" s="205">
        <v>20</v>
      </c>
      <c r="F211" s="49"/>
      <c r="G211" s="50">
        <f>E211*F211</f>
        <v>0</v>
      </c>
      <c r="H211" s="51">
        <v>0</v>
      </c>
      <c r="I211" s="52">
        <f>E211*H211</f>
        <v>0</v>
      </c>
      <c r="J211" s="53" t="s">
        <v>605</v>
      </c>
    </row>
    <row r="212" spans="1:10" s="1" customFormat="1" ht="9.6" customHeight="1">
      <c r="A212" s="8"/>
      <c r="B212" s="213" t="s">
        <v>474</v>
      </c>
      <c r="C212" s="216" t="s">
        <v>569</v>
      </c>
      <c r="D212" s="214"/>
      <c r="E212" s="214"/>
      <c r="F212" s="214"/>
      <c r="G212" s="214"/>
      <c r="H212" s="214"/>
      <c r="I212" s="214"/>
      <c r="J212" s="215"/>
    </row>
    <row r="213" spans="1:10" s="1" customFormat="1" ht="9.6">
      <c r="A213" s="43">
        <f>A211+1</f>
        <v>99</v>
      </c>
      <c r="B213" s="45" t="s">
        <v>567</v>
      </c>
      <c r="C213" s="46" t="s">
        <v>821</v>
      </c>
      <c r="D213" s="47" t="s">
        <v>566</v>
      </c>
      <c r="E213" s="205">
        <v>80</v>
      </c>
      <c r="F213" s="49"/>
      <c r="G213" s="50">
        <f>E213*F213</f>
        <v>0</v>
      </c>
      <c r="H213" s="51">
        <v>0</v>
      </c>
      <c r="I213" s="52">
        <f>E213*H213</f>
        <v>0</v>
      </c>
      <c r="J213" s="53" t="s">
        <v>605</v>
      </c>
    </row>
    <row r="214" spans="1:10" s="1" customFormat="1" ht="9.6" customHeight="1">
      <c r="A214" s="8"/>
      <c r="B214" s="213" t="s">
        <v>474</v>
      </c>
      <c r="C214" s="216" t="s">
        <v>822</v>
      </c>
      <c r="D214" s="214"/>
      <c r="E214" s="214"/>
      <c r="F214" s="214"/>
      <c r="G214" s="214"/>
      <c r="H214" s="214"/>
      <c r="I214" s="214"/>
      <c r="J214" s="215"/>
    </row>
    <row r="215" spans="1:10" s="1" customFormat="1" ht="19.2">
      <c r="A215" s="43">
        <f>A213+1</f>
        <v>100</v>
      </c>
      <c r="B215" s="45" t="s">
        <v>823</v>
      </c>
      <c r="C215" s="46" t="s">
        <v>824</v>
      </c>
      <c r="D215" s="47" t="s">
        <v>566</v>
      </c>
      <c r="E215" s="205">
        <v>20</v>
      </c>
      <c r="F215" s="49"/>
      <c r="G215" s="50">
        <f>E215*F215</f>
        <v>0</v>
      </c>
      <c r="H215" s="51">
        <v>0</v>
      </c>
      <c r="I215" s="52">
        <f>E215*H215</f>
        <v>0</v>
      </c>
      <c r="J215" s="53" t="s">
        <v>605</v>
      </c>
    </row>
    <row r="216" spans="1:10" s="1" customFormat="1" ht="9.6" customHeight="1">
      <c r="A216" s="8"/>
      <c r="B216" s="213" t="s">
        <v>474</v>
      </c>
      <c r="C216" s="216" t="s">
        <v>569</v>
      </c>
      <c r="D216" s="214"/>
      <c r="E216" s="214"/>
      <c r="F216" s="214"/>
      <c r="G216" s="214"/>
      <c r="H216" s="214"/>
      <c r="I216" s="214"/>
      <c r="J216" s="215"/>
    </row>
    <row r="217" spans="1:10" s="1" customFormat="1" ht="19.2">
      <c r="A217" s="43">
        <f>A215+1</f>
        <v>101</v>
      </c>
      <c r="B217" s="45" t="s">
        <v>825</v>
      </c>
      <c r="C217" s="46" t="s">
        <v>826</v>
      </c>
      <c r="D217" s="47" t="s">
        <v>827</v>
      </c>
      <c r="E217" s="54">
        <v>25</v>
      </c>
      <c r="F217" s="49"/>
      <c r="G217" s="50">
        <f>E217*F217</f>
        <v>0</v>
      </c>
      <c r="H217" s="51">
        <v>1E-3</v>
      </c>
      <c r="I217" s="52">
        <f>E217*H217</f>
        <v>2.5000000000000001E-2</v>
      </c>
      <c r="J217" s="53" t="s">
        <v>605</v>
      </c>
    </row>
    <row r="218" spans="1:10" s="1" customFormat="1" ht="9.6" customHeight="1">
      <c r="A218" s="8"/>
      <c r="B218" s="213" t="s">
        <v>474</v>
      </c>
      <c r="C218" s="216" t="s">
        <v>828</v>
      </c>
      <c r="D218" s="214"/>
      <c r="E218" s="214"/>
      <c r="F218" s="214"/>
      <c r="G218" s="214"/>
      <c r="H218" s="214"/>
      <c r="I218" s="214"/>
      <c r="J218" s="215"/>
    </row>
    <row r="219" spans="1:10" s="1" customFormat="1" ht="9.6">
      <c r="A219" s="43">
        <f>A217+1</f>
        <v>102</v>
      </c>
      <c r="B219" s="45" t="s">
        <v>823</v>
      </c>
      <c r="C219" s="46" t="s">
        <v>829</v>
      </c>
      <c r="D219" s="47" t="s">
        <v>566</v>
      </c>
      <c r="E219" s="205">
        <v>30</v>
      </c>
      <c r="F219" s="49"/>
      <c r="G219" s="50">
        <f>E219*F219</f>
        <v>0</v>
      </c>
      <c r="H219" s="51">
        <v>0</v>
      </c>
      <c r="I219" s="52">
        <f>E219*H219</f>
        <v>0</v>
      </c>
      <c r="J219" s="53" t="s">
        <v>605</v>
      </c>
    </row>
    <row r="220" spans="1:10" s="1" customFormat="1" ht="9.6" customHeight="1">
      <c r="A220" s="8"/>
      <c r="B220" s="213" t="s">
        <v>474</v>
      </c>
      <c r="C220" s="216" t="s">
        <v>830</v>
      </c>
      <c r="D220" s="214"/>
      <c r="E220" s="214"/>
      <c r="F220" s="214"/>
      <c r="G220" s="214"/>
      <c r="H220" s="214"/>
      <c r="I220" s="214"/>
      <c r="J220" s="215"/>
    </row>
    <row r="221" spans="1:10" s="1" customFormat="1" ht="9.6">
      <c r="A221" s="43">
        <f>A219+1</f>
        <v>103</v>
      </c>
      <c r="B221" s="45" t="s">
        <v>831</v>
      </c>
      <c r="C221" s="46" t="s">
        <v>832</v>
      </c>
      <c r="D221" s="47" t="s">
        <v>827</v>
      </c>
      <c r="E221" s="54">
        <v>50</v>
      </c>
      <c r="F221" s="49"/>
      <c r="G221" s="50">
        <f>E221*F221</f>
        <v>0</v>
      </c>
      <c r="H221" s="51">
        <v>1E-3</v>
      </c>
      <c r="I221" s="52">
        <f>E221*H221</f>
        <v>0.05</v>
      </c>
      <c r="J221" s="53" t="s">
        <v>605</v>
      </c>
    </row>
    <row r="222" spans="1:10" s="1" customFormat="1" ht="9.6" customHeight="1">
      <c r="A222" s="8"/>
      <c r="B222" s="213" t="s">
        <v>474</v>
      </c>
      <c r="C222" s="216" t="s">
        <v>833</v>
      </c>
      <c r="D222" s="214"/>
      <c r="E222" s="214"/>
      <c r="F222" s="214"/>
      <c r="G222" s="214"/>
      <c r="H222" s="214"/>
      <c r="I222" s="214"/>
      <c r="J222" s="215"/>
    </row>
    <row r="223" spans="1:10" s="1" customFormat="1" ht="9.6">
      <c r="A223" s="43">
        <f>A221+1</f>
        <v>104</v>
      </c>
      <c r="B223" s="45"/>
      <c r="C223" s="46" t="s">
        <v>834</v>
      </c>
      <c r="D223" s="47" t="s">
        <v>473</v>
      </c>
      <c r="E223" s="48">
        <v>70</v>
      </c>
      <c r="F223" s="49"/>
      <c r="G223" s="50">
        <f>E223*F223</f>
        <v>0</v>
      </c>
      <c r="H223" s="51">
        <v>0</v>
      </c>
      <c r="I223" s="52">
        <f>E223*H223</f>
        <v>0</v>
      </c>
      <c r="J223" s="53"/>
    </row>
    <row r="224" spans="1:10" s="1" customFormat="1" ht="9.6">
      <c r="A224" s="43">
        <f>A223+1</f>
        <v>105</v>
      </c>
      <c r="B224" s="45"/>
      <c r="C224" s="46" t="s">
        <v>835</v>
      </c>
      <c r="D224" s="47" t="s">
        <v>473</v>
      </c>
      <c r="E224" s="54">
        <v>73.2</v>
      </c>
      <c r="F224" s="49"/>
      <c r="G224" s="50">
        <f>E224*F224</f>
        <v>0</v>
      </c>
      <c r="H224" s="51">
        <v>0</v>
      </c>
      <c r="I224" s="52">
        <f>E224*H224</f>
        <v>0</v>
      </c>
      <c r="J224" s="53"/>
    </row>
    <row r="225" spans="1:10" s="1" customFormat="1" ht="9.6">
      <c r="A225" s="43">
        <f>A224+1</f>
        <v>106</v>
      </c>
      <c r="B225" s="45"/>
      <c r="C225" s="46" t="s">
        <v>836</v>
      </c>
      <c r="D225" s="47" t="s">
        <v>473</v>
      </c>
      <c r="E225" s="48">
        <v>14</v>
      </c>
      <c r="F225" s="49"/>
      <c r="G225" s="50">
        <f>E225*F225</f>
        <v>0</v>
      </c>
      <c r="H225" s="51">
        <v>0</v>
      </c>
      <c r="I225" s="52">
        <f>E225*H225</f>
        <v>0</v>
      </c>
      <c r="J225" s="53"/>
    </row>
    <row r="226" spans="1:10" s="28" customFormat="1" ht="10.199999999999999">
      <c r="A226" s="62"/>
      <c r="B226" s="63">
        <v>9</v>
      </c>
      <c r="C226" s="64" t="s">
        <v>580</v>
      </c>
      <c r="D226" s="65"/>
      <c r="E226" s="65"/>
      <c r="F226" s="66"/>
      <c r="G226" s="67">
        <f>SUM(G196:G225)</f>
        <v>0</v>
      </c>
      <c r="H226" s="68"/>
      <c r="I226" s="69">
        <f>SUM(I196:I225)</f>
        <v>0.10667470500000001</v>
      </c>
      <c r="J226" s="70"/>
    </row>
    <row r="227" spans="1:10" s="28" customFormat="1" ht="10.199999999999999">
      <c r="A227" s="37"/>
      <c r="B227" s="38" t="s">
        <v>837</v>
      </c>
      <c r="C227" s="39" t="s">
        <v>838</v>
      </c>
      <c r="D227" s="36"/>
      <c r="E227" s="36"/>
      <c r="F227" s="40"/>
      <c r="G227" s="35"/>
      <c r="H227" s="41"/>
      <c r="I227" s="35"/>
      <c r="J227" s="42"/>
    </row>
    <row r="228" spans="1:10" s="1" customFormat="1" ht="9.6">
      <c r="A228" s="43">
        <f>A225+1</f>
        <v>107</v>
      </c>
      <c r="B228" s="45" t="s">
        <v>839</v>
      </c>
      <c r="C228" s="46" t="s">
        <v>840</v>
      </c>
      <c r="D228" s="47" t="s">
        <v>469</v>
      </c>
      <c r="E228" s="205">
        <v>1134.6684849999999</v>
      </c>
      <c r="F228" s="49"/>
      <c r="G228" s="50">
        <f>E228*F228</f>
        <v>0</v>
      </c>
      <c r="H228" s="51">
        <v>5.7000000000000005E-7</v>
      </c>
      <c r="I228" s="52">
        <f>E228*H228</f>
        <v>6.4676103644999996E-4</v>
      </c>
      <c r="J228" s="53" t="s">
        <v>605</v>
      </c>
    </row>
    <row r="229" spans="1:10" s="1" customFormat="1" ht="19.2" customHeight="1">
      <c r="A229" s="8"/>
      <c r="B229" s="213" t="s">
        <v>474</v>
      </c>
      <c r="C229" s="216" t="s">
        <v>841</v>
      </c>
      <c r="D229" s="214"/>
      <c r="E229" s="214"/>
      <c r="F229" s="214"/>
      <c r="G229" s="214"/>
      <c r="H229" s="214"/>
      <c r="I229" s="214"/>
      <c r="J229" s="215"/>
    </row>
    <row r="230" spans="1:10" s="1" customFormat="1" ht="9.6">
      <c r="A230" s="43">
        <f>A228+1</f>
        <v>108</v>
      </c>
      <c r="B230" s="45" t="s">
        <v>842</v>
      </c>
      <c r="C230" s="46" t="s">
        <v>843</v>
      </c>
      <c r="D230" s="47" t="s">
        <v>469</v>
      </c>
      <c r="E230" s="205">
        <v>3404.0054549999995</v>
      </c>
      <c r="F230" s="49"/>
      <c r="G230" s="50">
        <f>E230*F230</f>
        <v>0</v>
      </c>
      <c r="H230" s="51">
        <v>1.5713350000000001E-3</v>
      </c>
      <c r="I230" s="52">
        <f>E230*H230</f>
        <v>5.3488329116324245</v>
      </c>
      <c r="J230" s="53" t="s">
        <v>605</v>
      </c>
    </row>
    <row r="231" spans="1:10" s="1" customFormat="1" ht="19.2" customHeight="1">
      <c r="A231" s="8"/>
      <c r="B231" s="213" t="s">
        <v>474</v>
      </c>
      <c r="C231" s="216" t="s">
        <v>844</v>
      </c>
      <c r="D231" s="214"/>
      <c r="E231" s="214"/>
      <c r="F231" s="214"/>
      <c r="G231" s="214"/>
      <c r="H231" s="214"/>
      <c r="I231" s="214"/>
      <c r="J231" s="215"/>
    </row>
    <row r="232" spans="1:10" s="1" customFormat="1" ht="9.6">
      <c r="A232" s="43">
        <f>A230+1</f>
        <v>109</v>
      </c>
      <c r="B232" s="45" t="s">
        <v>845</v>
      </c>
      <c r="C232" s="46" t="s">
        <v>846</v>
      </c>
      <c r="D232" s="47" t="s">
        <v>469</v>
      </c>
      <c r="E232" s="205">
        <v>1134.6684849999999</v>
      </c>
      <c r="F232" s="49"/>
      <c r="G232" s="50">
        <f>E232*F232</f>
        <v>0</v>
      </c>
      <c r="H232" s="51">
        <v>0</v>
      </c>
      <c r="I232" s="52">
        <f>E232*H232</f>
        <v>0</v>
      </c>
      <c r="J232" s="53" t="s">
        <v>605</v>
      </c>
    </row>
    <row r="233" spans="1:10" s="1" customFormat="1" ht="19.2" customHeight="1">
      <c r="A233" s="8"/>
      <c r="B233" s="213" t="s">
        <v>474</v>
      </c>
      <c r="C233" s="216" t="s">
        <v>841</v>
      </c>
      <c r="D233" s="214"/>
      <c r="E233" s="214"/>
      <c r="F233" s="214"/>
      <c r="G233" s="214"/>
      <c r="H233" s="214"/>
      <c r="I233" s="214"/>
      <c r="J233" s="215"/>
    </row>
    <row r="234" spans="1:10" s="1" customFormat="1" ht="9.6">
      <c r="A234" s="43">
        <f>A232+1</f>
        <v>110</v>
      </c>
      <c r="B234" s="45" t="s">
        <v>847</v>
      </c>
      <c r="C234" s="46" t="s">
        <v>848</v>
      </c>
      <c r="D234" s="47" t="s">
        <v>469</v>
      </c>
      <c r="E234" s="205">
        <v>1134.6684849999999</v>
      </c>
      <c r="F234" s="49"/>
      <c r="G234" s="50">
        <f>E234*F234</f>
        <v>0</v>
      </c>
      <c r="H234" s="51">
        <v>1E-4</v>
      </c>
      <c r="I234" s="52">
        <f>E234*H234</f>
        <v>0.11346684849999999</v>
      </c>
      <c r="J234" s="53" t="s">
        <v>605</v>
      </c>
    </row>
    <row r="235" spans="1:10" s="1" customFormat="1" ht="19.2" customHeight="1">
      <c r="A235" s="8"/>
      <c r="B235" s="213" t="s">
        <v>474</v>
      </c>
      <c r="C235" s="216" t="s">
        <v>841</v>
      </c>
      <c r="D235" s="214"/>
      <c r="E235" s="214"/>
      <c r="F235" s="214"/>
      <c r="G235" s="214"/>
      <c r="H235" s="214"/>
      <c r="I235" s="214"/>
      <c r="J235" s="215"/>
    </row>
    <row r="236" spans="1:10" s="1" customFormat="1" ht="9.6">
      <c r="A236" s="43">
        <f>A234+1</f>
        <v>111</v>
      </c>
      <c r="B236" s="45" t="s">
        <v>849</v>
      </c>
      <c r="C236" s="46" t="s">
        <v>850</v>
      </c>
      <c r="D236" s="47" t="s">
        <v>469</v>
      </c>
      <c r="E236" s="205">
        <v>3404.0054549999995</v>
      </c>
      <c r="F236" s="49"/>
      <c r="G236" s="50">
        <f>E236*F236</f>
        <v>0</v>
      </c>
      <c r="H236" s="51">
        <v>2.3309999999999999E-5</v>
      </c>
      <c r="I236" s="52">
        <f>E236*H236</f>
        <v>7.934736715604998E-2</v>
      </c>
      <c r="J236" s="53" t="s">
        <v>605</v>
      </c>
    </row>
    <row r="237" spans="1:10" s="1" customFormat="1" ht="19.2" customHeight="1">
      <c r="A237" s="8"/>
      <c r="B237" s="213" t="s">
        <v>474</v>
      </c>
      <c r="C237" s="216" t="s">
        <v>844</v>
      </c>
      <c r="D237" s="214"/>
      <c r="E237" s="214"/>
      <c r="F237" s="214"/>
      <c r="G237" s="214"/>
      <c r="H237" s="214"/>
      <c r="I237" s="214"/>
      <c r="J237" s="215"/>
    </row>
    <row r="238" spans="1:10" s="1" customFormat="1" ht="9.6">
      <c r="A238" s="43">
        <f>A236+1</f>
        <v>112</v>
      </c>
      <c r="B238" s="45" t="s">
        <v>851</v>
      </c>
      <c r="C238" s="46" t="s">
        <v>852</v>
      </c>
      <c r="D238" s="47" t="s">
        <v>469</v>
      </c>
      <c r="E238" s="205">
        <v>1134.6684849999999</v>
      </c>
      <c r="F238" s="49"/>
      <c r="G238" s="50">
        <f>E238*F238</f>
        <v>0</v>
      </c>
      <c r="H238" s="51">
        <v>0</v>
      </c>
      <c r="I238" s="52">
        <f>E238*H238</f>
        <v>0</v>
      </c>
      <c r="J238" s="53" t="s">
        <v>605</v>
      </c>
    </row>
    <row r="239" spans="1:10" s="1" customFormat="1" ht="19.2" customHeight="1">
      <c r="A239" s="8"/>
      <c r="B239" s="213" t="s">
        <v>474</v>
      </c>
      <c r="C239" s="216" t="s">
        <v>841</v>
      </c>
      <c r="D239" s="214"/>
      <c r="E239" s="214"/>
      <c r="F239" s="214"/>
      <c r="G239" s="214"/>
      <c r="H239" s="214"/>
      <c r="I239" s="214"/>
      <c r="J239" s="215"/>
    </row>
    <row r="240" spans="1:10" s="1" customFormat="1" ht="9.6">
      <c r="A240" s="43">
        <f>A238+1</f>
        <v>113</v>
      </c>
      <c r="B240" s="45" t="s">
        <v>853</v>
      </c>
      <c r="C240" s="46" t="s">
        <v>854</v>
      </c>
      <c r="D240" s="47" t="s">
        <v>585</v>
      </c>
      <c r="E240" s="51">
        <v>5.5419999999999998</v>
      </c>
      <c r="F240" s="49"/>
      <c r="G240" s="50">
        <f>E240*F240</f>
        <v>0</v>
      </c>
      <c r="H240" s="51">
        <v>0</v>
      </c>
      <c r="I240" s="52">
        <f>E240*H240</f>
        <v>0</v>
      </c>
      <c r="J240" s="53" t="s">
        <v>605</v>
      </c>
    </row>
    <row r="241" spans="1:10" s="28" customFormat="1" ht="10.199999999999999">
      <c r="A241" s="62"/>
      <c r="B241" s="63">
        <v>94</v>
      </c>
      <c r="C241" s="64" t="s">
        <v>855</v>
      </c>
      <c r="D241" s="65"/>
      <c r="E241" s="65"/>
      <c r="F241" s="66"/>
      <c r="G241" s="67">
        <f>SUM(G228:G240)</f>
        <v>0</v>
      </c>
      <c r="H241" s="68"/>
      <c r="I241" s="69">
        <f>SUM(I228:I240)</f>
        <v>5.5422938883249238</v>
      </c>
      <c r="J241" s="70"/>
    </row>
    <row r="242" spans="1:10" s="28" customFormat="1" ht="10.199999999999999">
      <c r="A242" s="37"/>
      <c r="B242" s="38" t="s">
        <v>276</v>
      </c>
      <c r="C242" s="39" t="s">
        <v>277</v>
      </c>
      <c r="D242" s="36"/>
      <c r="E242" s="36"/>
      <c r="F242" s="40"/>
      <c r="G242" s="35"/>
      <c r="H242" s="41"/>
      <c r="I242" s="35"/>
      <c r="J242" s="42"/>
    </row>
    <row r="243" spans="1:10" s="1" customFormat="1" ht="9.6">
      <c r="A243" s="43">
        <f>A240+1</f>
        <v>114</v>
      </c>
      <c r="B243" s="45" t="s">
        <v>856</v>
      </c>
      <c r="C243" s="46" t="s">
        <v>857</v>
      </c>
      <c r="D243" s="47" t="s">
        <v>469</v>
      </c>
      <c r="E243" s="205">
        <v>720.23751800000025</v>
      </c>
      <c r="F243" s="49"/>
      <c r="G243" s="50">
        <f>E243*F243</f>
        <v>0</v>
      </c>
      <c r="H243" s="51">
        <v>1.2E-2</v>
      </c>
      <c r="I243" s="52">
        <f>E243*H243</f>
        <v>8.6428502160000029</v>
      </c>
      <c r="J243" s="53" t="s">
        <v>605</v>
      </c>
    </row>
    <row r="244" spans="1:10" s="1" customFormat="1" ht="38.4" customHeight="1">
      <c r="A244" s="8"/>
      <c r="B244" s="213" t="s">
        <v>474</v>
      </c>
      <c r="C244" s="217" t="s">
        <v>737</v>
      </c>
      <c r="D244" s="214"/>
      <c r="E244" s="214"/>
      <c r="F244" s="214"/>
      <c r="G244" s="214"/>
      <c r="H244" s="214"/>
      <c r="I244" s="214"/>
      <c r="J244" s="215"/>
    </row>
    <row r="245" spans="1:10" s="1" customFormat="1" ht="19.2">
      <c r="A245" s="43">
        <f>A243+1</f>
        <v>115</v>
      </c>
      <c r="B245" s="45" t="s">
        <v>858</v>
      </c>
      <c r="C245" s="46" t="s">
        <v>859</v>
      </c>
      <c r="D245" s="47" t="s">
        <v>469</v>
      </c>
      <c r="E245" s="205">
        <v>3.7584000000000004</v>
      </c>
      <c r="F245" s="49"/>
      <c r="G245" s="50">
        <f>E245*F245</f>
        <v>0</v>
      </c>
      <c r="H245" s="51">
        <v>0.50034380000000001</v>
      </c>
      <c r="I245" s="52">
        <f>E245*H245</f>
        <v>1.8804921379200001</v>
      </c>
      <c r="J245" s="53" t="s">
        <v>605</v>
      </c>
    </row>
    <row r="246" spans="1:10" s="1" customFormat="1" ht="9.6" customHeight="1">
      <c r="A246" s="8"/>
      <c r="B246" s="213" t="s">
        <v>474</v>
      </c>
      <c r="C246" s="216" t="s">
        <v>860</v>
      </c>
      <c r="D246" s="214"/>
      <c r="E246" s="214"/>
      <c r="F246" s="214"/>
      <c r="G246" s="214"/>
      <c r="H246" s="214"/>
      <c r="I246" s="214"/>
      <c r="J246" s="215"/>
    </row>
    <row r="247" spans="1:10" s="1" customFormat="1" ht="19.2">
      <c r="A247" s="43">
        <f>A245+1</f>
        <v>116</v>
      </c>
      <c r="B247" s="45" t="s">
        <v>861</v>
      </c>
      <c r="C247" s="46" t="s">
        <v>862</v>
      </c>
      <c r="D247" s="47" t="s">
        <v>241</v>
      </c>
      <c r="E247" s="51">
        <v>0.46980000000000005</v>
      </c>
      <c r="F247" s="49"/>
      <c r="G247" s="50">
        <f>E247*F247</f>
        <v>0</v>
      </c>
      <c r="H247" s="51">
        <v>1.8013110240000001</v>
      </c>
      <c r="I247" s="52">
        <f>E247*H247</f>
        <v>0.84625591907520015</v>
      </c>
      <c r="J247" s="53" t="s">
        <v>605</v>
      </c>
    </row>
    <row r="248" spans="1:10" s="1" customFormat="1" ht="9.6" customHeight="1">
      <c r="A248" s="8"/>
      <c r="B248" s="213" t="s">
        <v>474</v>
      </c>
      <c r="C248" s="216" t="s">
        <v>863</v>
      </c>
      <c r="D248" s="214"/>
      <c r="E248" s="214"/>
      <c r="F248" s="214"/>
      <c r="G248" s="214"/>
      <c r="H248" s="214"/>
      <c r="I248" s="214"/>
      <c r="J248" s="215"/>
    </row>
    <row r="249" spans="1:10" s="1" customFormat="1" ht="9.6">
      <c r="A249" s="43">
        <f>A247+1</f>
        <v>117</v>
      </c>
      <c r="B249" s="45" t="s">
        <v>864</v>
      </c>
      <c r="C249" s="46" t="s">
        <v>865</v>
      </c>
      <c r="D249" s="47" t="s">
        <v>669</v>
      </c>
      <c r="E249" s="48">
        <v>6</v>
      </c>
      <c r="F249" s="49"/>
      <c r="G249" s="50">
        <f>E249*F249</f>
        <v>0</v>
      </c>
      <c r="H249" s="51">
        <v>9.8504240000000007E-2</v>
      </c>
      <c r="I249" s="52">
        <f>E249*H249</f>
        <v>0.59102544000000001</v>
      </c>
      <c r="J249" s="53" t="s">
        <v>605</v>
      </c>
    </row>
    <row r="250" spans="1:10" s="1" customFormat="1" ht="9.6" customHeight="1">
      <c r="A250" s="8"/>
      <c r="B250" s="213" t="s">
        <v>474</v>
      </c>
      <c r="C250" s="216" t="s">
        <v>866</v>
      </c>
      <c r="D250" s="214"/>
      <c r="E250" s="214"/>
      <c r="F250" s="214"/>
      <c r="G250" s="214"/>
      <c r="H250" s="214"/>
      <c r="I250" s="214"/>
      <c r="J250" s="215"/>
    </row>
    <row r="251" spans="1:10" s="1" customFormat="1" ht="9.6">
      <c r="A251" s="43">
        <f>A249+1</f>
        <v>118</v>
      </c>
      <c r="B251" s="45" t="s">
        <v>867</v>
      </c>
      <c r="C251" s="46" t="s">
        <v>868</v>
      </c>
      <c r="D251" s="47" t="s">
        <v>473</v>
      </c>
      <c r="E251" s="54">
        <v>3.6</v>
      </c>
      <c r="F251" s="49"/>
      <c r="G251" s="50">
        <f>E251*F251</f>
        <v>0</v>
      </c>
      <c r="H251" s="51">
        <v>6.5825800000000004E-2</v>
      </c>
      <c r="I251" s="52">
        <f>E251*H251</f>
        <v>0.23697288000000002</v>
      </c>
      <c r="J251" s="53" t="s">
        <v>605</v>
      </c>
    </row>
    <row r="252" spans="1:10" s="1" customFormat="1" ht="9.6" customHeight="1">
      <c r="A252" s="8"/>
      <c r="B252" s="213" t="s">
        <v>474</v>
      </c>
      <c r="C252" s="216" t="s">
        <v>869</v>
      </c>
      <c r="D252" s="214"/>
      <c r="E252" s="214"/>
      <c r="F252" s="214"/>
      <c r="G252" s="214"/>
      <c r="H252" s="214"/>
      <c r="I252" s="214"/>
      <c r="J252" s="215"/>
    </row>
    <row r="253" spans="1:10" s="1" customFormat="1" ht="9.6">
      <c r="A253" s="43">
        <f>A251+1</f>
        <v>119</v>
      </c>
      <c r="B253" s="45" t="s">
        <v>870</v>
      </c>
      <c r="C253" s="46" t="s">
        <v>871</v>
      </c>
      <c r="D253" s="47" t="s">
        <v>241</v>
      </c>
      <c r="E253" s="51">
        <v>1.0125</v>
      </c>
      <c r="F253" s="49"/>
      <c r="G253" s="50">
        <f>E253*F253</f>
        <v>0</v>
      </c>
      <c r="H253" s="51">
        <v>1.9518702719999999</v>
      </c>
      <c r="I253" s="52">
        <f>E253*H253</f>
        <v>1.9762686503999998</v>
      </c>
      <c r="J253" s="53" t="s">
        <v>605</v>
      </c>
    </row>
    <row r="254" spans="1:10" s="1" customFormat="1" ht="9.6" customHeight="1">
      <c r="A254" s="8"/>
      <c r="B254" s="213" t="s">
        <v>474</v>
      </c>
      <c r="C254" s="216" t="s">
        <v>872</v>
      </c>
      <c r="D254" s="214"/>
      <c r="E254" s="214"/>
      <c r="F254" s="214"/>
      <c r="G254" s="214"/>
      <c r="H254" s="214"/>
      <c r="I254" s="214"/>
      <c r="J254" s="215"/>
    </row>
    <row r="255" spans="1:10" s="1" customFormat="1" ht="9.6">
      <c r="A255" s="43">
        <f>A253+1</f>
        <v>120</v>
      </c>
      <c r="B255" s="45" t="s">
        <v>873</v>
      </c>
      <c r="C255" s="46" t="s">
        <v>874</v>
      </c>
      <c r="D255" s="47" t="s">
        <v>241</v>
      </c>
      <c r="E255" s="51">
        <v>3.4558124999999995</v>
      </c>
      <c r="F255" s="49"/>
      <c r="G255" s="50">
        <f>E255*F255</f>
        <v>0</v>
      </c>
      <c r="H255" s="51">
        <v>2.151311024</v>
      </c>
      <c r="I255" s="52">
        <f>E255*H255</f>
        <v>7.4345275281269991</v>
      </c>
      <c r="J255" s="53" t="s">
        <v>605</v>
      </c>
    </row>
    <row r="256" spans="1:10" s="1" customFormat="1" ht="9.6" customHeight="1">
      <c r="A256" s="8"/>
      <c r="B256" s="213" t="s">
        <v>474</v>
      </c>
      <c r="C256" s="216" t="s">
        <v>875</v>
      </c>
      <c r="D256" s="214"/>
      <c r="E256" s="214"/>
      <c r="F256" s="214"/>
      <c r="G256" s="214"/>
      <c r="H256" s="214"/>
      <c r="I256" s="214"/>
      <c r="J256" s="215"/>
    </row>
    <row r="257" spans="1:10" s="1" customFormat="1" ht="9.6">
      <c r="A257" s="43">
        <f>A255+1</f>
        <v>121</v>
      </c>
      <c r="B257" s="45" t="s">
        <v>876</v>
      </c>
      <c r="C257" s="46" t="s">
        <v>877</v>
      </c>
      <c r="D257" s="47" t="s">
        <v>669</v>
      </c>
      <c r="E257" s="48">
        <v>28</v>
      </c>
      <c r="F257" s="49"/>
      <c r="G257" s="50">
        <f>E257*F257</f>
        <v>0</v>
      </c>
      <c r="H257" s="51">
        <v>2.5700000000000001E-2</v>
      </c>
      <c r="I257" s="52">
        <f>E257*H257</f>
        <v>0.71960000000000002</v>
      </c>
      <c r="J257" s="53" t="s">
        <v>605</v>
      </c>
    </row>
    <row r="258" spans="1:10" s="1" customFormat="1" ht="9.6" customHeight="1">
      <c r="A258" s="8"/>
      <c r="B258" s="213" t="s">
        <v>474</v>
      </c>
      <c r="C258" s="216" t="s">
        <v>878</v>
      </c>
      <c r="D258" s="214"/>
      <c r="E258" s="214"/>
      <c r="F258" s="214"/>
      <c r="G258" s="214"/>
      <c r="H258" s="214"/>
      <c r="I258" s="214"/>
      <c r="J258" s="215"/>
    </row>
    <row r="259" spans="1:10" s="1" customFormat="1" ht="9.6">
      <c r="A259" s="43">
        <f>A257+1</f>
        <v>122</v>
      </c>
      <c r="B259" s="45" t="s">
        <v>858</v>
      </c>
      <c r="C259" s="46" t="s">
        <v>879</v>
      </c>
      <c r="D259" s="47" t="s">
        <v>469</v>
      </c>
      <c r="E259" s="205">
        <v>1.1550000000000002</v>
      </c>
      <c r="F259" s="49"/>
      <c r="G259" s="50">
        <f>E259*F259</f>
        <v>0</v>
      </c>
      <c r="H259" s="51">
        <v>0.50034380000000001</v>
      </c>
      <c r="I259" s="52">
        <f>E259*H259</f>
        <v>0.57789708900000014</v>
      </c>
      <c r="J259" s="53" t="s">
        <v>605</v>
      </c>
    </row>
    <row r="260" spans="1:10" s="1" customFormat="1" ht="9.6" customHeight="1">
      <c r="A260" s="8"/>
      <c r="B260" s="213" t="s">
        <v>474</v>
      </c>
      <c r="C260" s="216" t="s">
        <v>880</v>
      </c>
      <c r="D260" s="214"/>
      <c r="E260" s="214"/>
      <c r="F260" s="214"/>
      <c r="G260" s="214"/>
      <c r="H260" s="214"/>
      <c r="I260" s="214"/>
      <c r="J260" s="215"/>
    </row>
    <row r="261" spans="1:10" s="1" customFormat="1" ht="9.6">
      <c r="A261" s="43">
        <f>A259+1</f>
        <v>123</v>
      </c>
      <c r="B261" s="45" t="s">
        <v>881</v>
      </c>
      <c r="C261" s="46" t="s">
        <v>882</v>
      </c>
      <c r="D261" s="47" t="s">
        <v>241</v>
      </c>
      <c r="E261" s="51">
        <v>0.48998999999999993</v>
      </c>
      <c r="F261" s="49"/>
      <c r="G261" s="50">
        <f>E261*F261</f>
        <v>0</v>
      </c>
      <c r="H261" s="51">
        <v>1.8014210400000001</v>
      </c>
      <c r="I261" s="52">
        <f>E261*H261</f>
        <v>0.88267829538959997</v>
      </c>
      <c r="J261" s="53" t="s">
        <v>605</v>
      </c>
    </row>
    <row r="262" spans="1:10" s="1" customFormat="1" ht="9.6" customHeight="1">
      <c r="A262" s="8"/>
      <c r="B262" s="213" t="s">
        <v>474</v>
      </c>
      <c r="C262" s="216" t="s">
        <v>883</v>
      </c>
      <c r="D262" s="214"/>
      <c r="E262" s="214"/>
      <c r="F262" s="214"/>
      <c r="G262" s="214"/>
      <c r="H262" s="214"/>
      <c r="I262" s="214"/>
      <c r="J262" s="215"/>
    </row>
    <row r="263" spans="1:10" s="1" customFormat="1" ht="9.6">
      <c r="A263" s="43">
        <f>A261+1</f>
        <v>124</v>
      </c>
      <c r="B263" s="45" t="s">
        <v>884</v>
      </c>
      <c r="C263" s="46" t="s">
        <v>885</v>
      </c>
      <c r="D263" s="47" t="s">
        <v>473</v>
      </c>
      <c r="E263" s="54">
        <v>2.2000000000000002</v>
      </c>
      <c r="F263" s="49"/>
      <c r="G263" s="50">
        <f>E263*F263</f>
        <v>0</v>
      </c>
      <c r="H263" s="51">
        <v>8.9999999999999993E-3</v>
      </c>
      <c r="I263" s="52">
        <f>E263*H263</f>
        <v>1.9800000000000002E-2</v>
      </c>
      <c r="J263" s="53" t="s">
        <v>605</v>
      </c>
    </row>
    <row r="264" spans="1:10" s="1" customFormat="1" ht="9.6" customHeight="1">
      <c r="A264" s="8"/>
      <c r="B264" s="213" t="s">
        <v>474</v>
      </c>
      <c r="C264" s="216" t="s">
        <v>886</v>
      </c>
      <c r="D264" s="214"/>
      <c r="E264" s="214"/>
      <c r="F264" s="214"/>
      <c r="G264" s="214"/>
      <c r="H264" s="214"/>
      <c r="I264" s="214"/>
      <c r="J264" s="215"/>
    </row>
    <row r="265" spans="1:10" s="1" customFormat="1" ht="9.6">
      <c r="A265" s="43">
        <f>A263+1</f>
        <v>125</v>
      </c>
      <c r="B265" s="45" t="s">
        <v>887</v>
      </c>
      <c r="C265" s="46" t="s">
        <v>888</v>
      </c>
      <c r="D265" s="47" t="s">
        <v>669</v>
      </c>
      <c r="E265" s="48">
        <v>1</v>
      </c>
      <c r="F265" s="49"/>
      <c r="G265" s="50">
        <f>E265*F265</f>
        <v>0</v>
      </c>
      <c r="H265" s="51">
        <v>0.27736603200000004</v>
      </c>
      <c r="I265" s="52">
        <f>E265*H265</f>
        <v>0.27736603200000004</v>
      </c>
      <c r="J265" s="53" t="s">
        <v>605</v>
      </c>
    </row>
    <row r="266" spans="1:10" s="1" customFormat="1" ht="9.6">
      <c r="A266" s="43">
        <f>A265+1</f>
        <v>126</v>
      </c>
      <c r="B266" s="45" t="s">
        <v>889</v>
      </c>
      <c r="C266" s="46" t="s">
        <v>890</v>
      </c>
      <c r="D266" s="47" t="s">
        <v>669</v>
      </c>
      <c r="E266" s="48">
        <v>2</v>
      </c>
      <c r="F266" s="49"/>
      <c r="G266" s="50">
        <f>E266*F266</f>
        <v>0</v>
      </c>
      <c r="H266" s="51">
        <v>0.20200000000000001</v>
      </c>
      <c r="I266" s="52">
        <f>E266*H266</f>
        <v>0.40400000000000003</v>
      </c>
      <c r="J266" s="53" t="s">
        <v>605</v>
      </c>
    </row>
    <row r="267" spans="1:10" s="1" customFormat="1" ht="9.6">
      <c r="A267" s="43">
        <f>A266+1</f>
        <v>127</v>
      </c>
      <c r="B267" s="45" t="s">
        <v>891</v>
      </c>
      <c r="C267" s="46" t="s">
        <v>892</v>
      </c>
      <c r="D267" s="47" t="s">
        <v>669</v>
      </c>
      <c r="E267" s="48">
        <v>8</v>
      </c>
      <c r="F267" s="49"/>
      <c r="G267" s="50">
        <f>E267*F267</f>
        <v>0</v>
      </c>
      <c r="H267" s="51">
        <v>0.08</v>
      </c>
      <c r="I267" s="52">
        <f>E267*H267</f>
        <v>0.64</v>
      </c>
      <c r="J267" s="53" t="s">
        <v>605</v>
      </c>
    </row>
    <row r="268" spans="1:10" s="1" customFormat="1" ht="9.6">
      <c r="A268" s="43">
        <f>A267+1</f>
        <v>128</v>
      </c>
      <c r="B268" s="45" t="s">
        <v>887</v>
      </c>
      <c r="C268" s="46" t="s">
        <v>893</v>
      </c>
      <c r="D268" s="47" t="s">
        <v>669</v>
      </c>
      <c r="E268" s="48">
        <v>1</v>
      </c>
      <c r="F268" s="49"/>
      <c r="G268" s="50">
        <f>E268*F268</f>
        <v>0</v>
      </c>
      <c r="H268" s="51">
        <v>0.27736603200000004</v>
      </c>
      <c r="I268" s="52">
        <f>E268*H268</f>
        <v>0.27736603200000004</v>
      </c>
      <c r="J268" s="53" t="s">
        <v>605</v>
      </c>
    </row>
    <row r="269" spans="1:10" s="1" customFormat="1" ht="9.6">
      <c r="A269" s="43">
        <f>A268+1</f>
        <v>129</v>
      </c>
      <c r="B269" s="45" t="s">
        <v>887</v>
      </c>
      <c r="C269" s="46" t="s">
        <v>894</v>
      </c>
      <c r="D269" s="47" t="s">
        <v>669</v>
      </c>
      <c r="E269" s="48">
        <v>1</v>
      </c>
      <c r="F269" s="49"/>
      <c r="G269" s="50">
        <f>E269*F269</f>
        <v>0</v>
      </c>
      <c r="H269" s="51">
        <v>0.27736603200000004</v>
      </c>
      <c r="I269" s="52">
        <f>E269*H269</f>
        <v>0.27736603200000004</v>
      </c>
      <c r="J269" s="53" t="s">
        <v>605</v>
      </c>
    </row>
    <row r="270" spans="1:10" s="1" customFormat="1" ht="9.6">
      <c r="A270" s="43">
        <f>A269+1</f>
        <v>130</v>
      </c>
      <c r="B270" s="45" t="s">
        <v>895</v>
      </c>
      <c r="C270" s="46" t="s">
        <v>896</v>
      </c>
      <c r="D270" s="47" t="s">
        <v>241</v>
      </c>
      <c r="E270" s="51">
        <v>0.15</v>
      </c>
      <c r="F270" s="49"/>
      <c r="G270" s="50">
        <f>E270*F270</f>
        <v>0</v>
      </c>
      <c r="H270" s="51">
        <v>1.7</v>
      </c>
      <c r="I270" s="52">
        <f>E270*H270</f>
        <v>0.255</v>
      </c>
      <c r="J270" s="53" t="s">
        <v>605</v>
      </c>
    </row>
    <row r="271" spans="1:10" s="1" customFormat="1" ht="9.6" customHeight="1">
      <c r="A271" s="8"/>
      <c r="B271" s="213" t="s">
        <v>474</v>
      </c>
      <c r="C271" s="216" t="s">
        <v>897</v>
      </c>
      <c r="D271" s="214"/>
      <c r="E271" s="214"/>
      <c r="F271" s="214"/>
      <c r="G271" s="214"/>
      <c r="H271" s="214"/>
      <c r="I271" s="214"/>
      <c r="J271" s="215"/>
    </row>
    <row r="272" spans="1:10" s="1" customFormat="1" ht="9.6">
      <c r="A272" s="43">
        <f>A270+1</f>
        <v>131</v>
      </c>
      <c r="B272" s="45" t="s">
        <v>898</v>
      </c>
      <c r="C272" s="46" t="s">
        <v>899</v>
      </c>
      <c r="D272" s="47" t="s">
        <v>473</v>
      </c>
      <c r="E272" s="54">
        <v>0.4</v>
      </c>
      <c r="F272" s="49"/>
      <c r="G272" s="50">
        <f>E272*F272</f>
        <v>0</v>
      </c>
      <c r="H272" s="51">
        <v>4.20658E-2</v>
      </c>
      <c r="I272" s="52">
        <f>E272*H272</f>
        <v>1.6826320000000002E-2</v>
      </c>
      <c r="J272" s="53" t="s">
        <v>605</v>
      </c>
    </row>
    <row r="273" spans="1:10" s="1" customFormat="1" ht="9.6">
      <c r="A273" s="43">
        <f>A272+1</f>
        <v>132</v>
      </c>
      <c r="B273" s="45" t="s">
        <v>898</v>
      </c>
      <c r="C273" s="46" t="s">
        <v>900</v>
      </c>
      <c r="D273" s="47" t="s">
        <v>473</v>
      </c>
      <c r="E273" s="54">
        <v>0.4</v>
      </c>
      <c r="F273" s="49"/>
      <c r="G273" s="50">
        <f>E273*F273</f>
        <v>0</v>
      </c>
      <c r="H273" s="51">
        <v>4.20658E-2</v>
      </c>
      <c r="I273" s="52">
        <f>E273*H273</f>
        <v>1.6826320000000002E-2</v>
      </c>
      <c r="J273" s="53" t="s">
        <v>605</v>
      </c>
    </row>
    <row r="274" spans="1:10" s="1" customFormat="1" ht="9.6">
      <c r="A274" s="43">
        <f>A273+1</f>
        <v>133</v>
      </c>
      <c r="B274" s="45" t="s">
        <v>901</v>
      </c>
      <c r="C274" s="46" t="s">
        <v>902</v>
      </c>
      <c r="D274" s="47" t="s">
        <v>241</v>
      </c>
      <c r="E274" s="51">
        <v>0.21600000000000003</v>
      </c>
      <c r="F274" s="49"/>
      <c r="G274" s="50">
        <f>E274*F274</f>
        <v>0</v>
      </c>
      <c r="H274" s="51">
        <v>1.9521223919999999</v>
      </c>
      <c r="I274" s="52">
        <f>E274*H274</f>
        <v>0.42165843667200004</v>
      </c>
      <c r="J274" s="53" t="s">
        <v>605</v>
      </c>
    </row>
    <row r="275" spans="1:10" s="1" customFormat="1" ht="9.6" customHeight="1">
      <c r="A275" s="8"/>
      <c r="B275" s="213" t="s">
        <v>474</v>
      </c>
      <c r="C275" s="216" t="s">
        <v>903</v>
      </c>
      <c r="D275" s="214"/>
      <c r="E275" s="214"/>
      <c r="F275" s="214"/>
      <c r="G275" s="214"/>
      <c r="H275" s="214"/>
      <c r="I275" s="214"/>
      <c r="J275" s="215"/>
    </row>
    <row r="276" spans="1:10" s="1" customFormat="1" ht="9.6">
      <c r="A276" s="43">
        <f>A274+1</f>
        <v>134</v>
      </c>
      <c r="B276" s="45" t="s">
        <v>901</v>
      </c>
      <c r="C276" s="46" t="s">
        <v>904</v>
      </c>
      <c r="D276" s="47" t="s">
        <v>241</v>
      </c>
      <c r="E276" s="51">
        <v>0.15300000000000002</v>
      </c>
      <c r="F276" s="49"/>
      <c r="G276" s="50">
        <f>E276*F276</f>
        <v>0</v>
      </c>
      <c r="H276" s="51">
        <v>1.9521223919999999</v>
      </c>
      <c r="I276" s="52">
        <f>E276*H276</f>
        <v>0.29867472597600003</v>
      </c>
      <c r="J276" s="53" t="s">
        <v>605</v>
      </c>
    </row>
    <row r="277" spans="1:10" s="1" customFormat="1" ht="9.6" customHeight="1">
      <c r="A277" s="8"/>
      <c r="B277" s="213" t="s">
        <v>474</v>
      </c>
      <c r="C277" s="216" t="s">
        <v>905</v>
      </c>
      <c r="D277" s="214"/>
      <c r="E277" s="214"/>
      <c r="F277" s="214"/>
      <c r="G277" s="214"/>
      <c r="H277" s="214"/>
      <c r="I277" s="214"/>
      <c r="J277" s="215"/>
    </row>
    <row r="278" spans="1:10" s="1" customFormat="1" ht="9.6">
      <c r="A278" s="43">
        <f>A276+1</f>
        <v>135</v>
      </c>
      <c r="B278" s="45" t="s">
        <v>861</v>
      </c>
      <c r="C278" s="46" t="s">
        <v>906</v>
      </c>
      <c r="D278" s="47" t="s">
        <v>241</v>
      </c>
      <c r="E278" s="51">
        <v>2.8759580000000002</v>
      </c>
      <c r="F278" s="49"/>
      <c r="G278" s="50">
        <f>E278*F278</f>
        <v>0</v>
      </c>
      <c r="H278" s="51">
        <v>1.8013110240000001</v>
      </c>
      <c r="I278" s="52">
        <f>E278*H278</f>
        <v>5.1804948499609926</v>
      </c>
      <c r="J278" s="53" t="s">
        <v>605</v>
      </c>
    </row>
    <row r="279" spans="1:10" s="1" customFormat="1" ht="9.6" customHeight="1">
      <c r="A279" s="8"/>
      <c r="B279" s="213" t="s">
        <v>474</v>
      </c>
      <c r="C279" s="216" t="s">
        <v>907</v>
      </c>
      <c r="D279" s="214"/>
      <c r="E279" s="214"/>
      <c r="F279" s="214"/>
      <c r="G279" s="214"/>
      <c r="H279" s="214"/>
      <c r="I279" s="214"/>
      <c r="J279" s="215"/>
    </row>
    <row r="280" spans="1:10" s="1" customFormat="1" ht="9.6">
      <c r="A280" s="43">
        <f>A278+1</f>
        <v>136</v>
      </c>
      <c r="B280" s="45" t="s">
        <v>908</v>
      </c>
      <c r="C280" s="46" t="s">
        <v>909</v>
      </c>
      <c r="D280" s="47" t="s">
        <v>241</v>
      </c>
      <c r="E280" s="51">
        <v>2.8711799999999998</v>
      </c>
      <c r="F280" s="49"/>
      <c r="G280" s="50">
        <f>E280*F280</f>
        <v>0</v>
      </c>
      <c r="H280" s="51">
        <v>2.2999999999999998</v>
      </c>
      <c r="I280" s="52">
        <f>E280*H280</f>
        <v>6.6037139999999992</v>
      </c>
      <c r="J280" s="53" t="s">
        <v>605</v>
      </c>
    </row>
    <row r="281" spans="1:10" s="1" customFormat="1" ht="9.6" customHeight="1">
      <c r="A281" s="8"/>
      <c r="B281" s="213" t="s">
        <v>474</v>
      </c>
      <c r="C281" s="216" t="s">
        <v>910</v>
      </c>
      <c r="D281" s="214"/>
      <c r="E281" s="214"/>
      <c r="F281" s="214"/>
      <c r="G281" s="214"/>
      <c r="H281" s="214"/>
      <c r="I281" s="214"/>
      <c r="J281" s="215"/>
    </row>
    <row r="282" spans="1:10" s="1" customFormat="1" ht="9.6">
      <c r="A282" s="43">
        <f>A280+1</f>
        <v>137</v>
      </c>
      <c r="B282" s="45" t="s">
        <v>891</v>
      </c>
      <c r="C282" s="46" t="s">
        <v>911</v>
      </c>
      <c r="D282" s="47" t="s">
        <v>669</v>
      </c>
      <c r="E282" s="48">
        <v>1</v>
      </c>
      <c r="F282" s="49"/>
      <c r="G282" s="50">
        <f>E282*F282</f>
        <v>0</v>
      </c>
      <c r="H282" s="51">
        <v>0.08</v>
      </c>
      <c r="I282" s="52">
        <f>E282*H282</f>
        <v>0.08</v>
      </c>
      <c r="J282" s="53" t="s">
        <v>605</v>
      </c>
    </row>
    <row r="283" spans="1:10" s="1" customFormat="1" ht="9.6">
      <c r="A283" s="43">
        <f>A282+1</f>
        <v>138</v>
      </c>
      <c r="B283" s="45" t="s">
        <v>887</v>
      </c>
      <c r="C283" s="46" t="s">
        <v>912</v>
      </c>
      <c r="D283" s="47" t="s">
        <v>669</v>
      </c>
      <c r="E283" s="48">
        <v>1</v>
      </c>
      <c r="F283" s="49"/>
      <c r="G283" s="50">
        <f>E283*F283</f>
        <v>0</v>
      </c>
      <c r="H283" s="51">
        <v>0.27736603200000004</v>
      </c>
      <c r="I283" s="52">
        <f>E283*H283</f>
        <v>0.27736603200000004</v>
      </c>
      <c r="J283" s="53" t="s">
        <v>605</v>
      </c>
    </row>
    <row r="284" spans="1:10" s="1" customFormat="1" ht="9.6">
      <c r="A284" s="43">
        <f>A283+1</f>
        <v>139</v>
      </c>
      <c r="B284" s="45" t="s">
        <v>913</v>
      </c>
      <c r="C284" s="46" t="s">
        <v>914</v>
      </c>
      <c r="D284" s="47" t="s">
        <v>473</v>
      </c>
      <c r="E284" s="205">
        <v>3.37</v>
      </c>
      <c r="F284" s="49"/>
      <c r="G284" s="50">
        <f>E284*F284</f>
        <v>0</v>
      </c>
      <c r="H284" s="51">
        <v>4.4052399999999999E-2</v>
      </c>
      <c r="I284" s="52">
        <f>E284*H284</f>
        <v>0.148456588</v>
      </c>
      <c r="J284" s="53" t="s">
        <v>605</v>
      </c>
    </row>
    <row r="285" spans="1:10" s="1" customFormat="1" ht="9.6">
      <c r="A285" s="43">
        <f>A284+1</f>
        <v>140</v>
      </c>
      <c r="B285" s="45" t="s">
        <v>915</v>
      </c>
      <c r="C285" s="46" t="s">
        <v>916</v>
      </c>
      <c r="D285" s="47" t="s">
        <v>469</v>
      </c>
      <c r="E285" s="205">
        <v>174.65000799999999</v>
      </c>
      <c r="F285" s="49"/>
      <c r="G285" s="50">
        <f>E285*F285</f>
        <v>0</v>
      </c>
      <c r="H285" s="51">
        <v>5.8999999999999997E-2</v>
      </c>
      <c r="I285" s="52">
        <f>E285*H285</f>
        <v>10.304350471999999</v>
      </c>
      <c r="J285" s="53" t="s">
        <v>605</v>
      </c>
    </row>
    <row r="286" spans="1:10" s="1" customFormat="1" ht="9.6" customHeight="1">
      <c r="A286" s="8"/>
      <c r="B286" s="213" t="s">
        <v>474</v>
      </c>
      <c r="C286" s="216" t="s">
        <v>740</v>
      </c>
      <c r="D286" s="214"/>
      <c r="E286" s="214"/>
      <c r="F286" s="214"/>
      <c r="G286" s="214"/>
      <c r="H286" s="214"/>
      <c r="I286" s="214"/>
      <c r="J286" s="215"/>
    </row>
    <row r="287" spans="1:10" s="1" customFormat="1" ht="9.6">
      <c r="A287" s="43">
        <f>A285+1</f>
        <v>141</v>
      </c>
      <c r="B287" s="45" t="s">
        <v>917</v>
      </c>
      <c r="C287" s="46" t="s">
        <v>918</v>
      </c>
      <c r="D287" s="47" t="s">
        <v>469</v>
      </c>
      <c r="E287" s="205">
        <v>68.805200000000013</v>
      </c>
      <c r="F287" s="49"/>
      <c r="G287" s="50">
        <f>E287*F287</f>
        <v>0</v>
      </c>
      <c r="H287" s="51">
        <v>6.0999999999999999E-2</v>
      </c>
      <c r="I287" s="52">
        <f>E287*H287</f>
        <v>4.197117200000001</v>
      </c>
      <c r="J287" s="53" t="s">
        <v>605</v>
      </c>
    </row>
    <row r="288" spans="1:10" s="1" customFormat="1" ht="9.6" customHeight="1">
      <c r="A288" s="8"/>
      <c r="B288" s="213" t="s">
        <v>474</v>
      </c>
      <c r="C288" s="216" t="s">
        <v>706</v>
      </c>
      <c r="D288" s="214"/>
      <c r="E288" s="214"/>
      <c r="F288" s="214"/>
      <c r="G288" s="214"/>
      <c r="H288" s="214"/>
      <c r="I288" s="214"/>
      <c r="J288" s="215"/>
    </row>
    <row r="289" spans="1:10" s="1" customFormat="1" ht="9.6">
      <c r="A289" s="43">
        <f>A287+1</f>
        <v>142</v>
      </c>
      <c r="B289" s="45" t="s">
        <v>919</v>
      </c>
      <c r="C289" s="46" t="s">
        <v>920</v>
      </c>
      <c r="D289" s="47" t="s">
        <v>469</v>
      </c>
      <c r="E289" s="205">
        <v>68.805200000000013</v>
      </c>
      <c r="F289" s="49"/>
      <c r="G289" s="50">
        <f>E289*F289</f>
        <v>0</v>
      </c>
      <c r="H289" s="51">
        <v>2.1118496E-2</v>
      </c>
      <c r="I289" s="52">
        <f>E289*H289</f>
        <v>1.4530623409792003</v>
      </c>
      <c r="J289" s="53" t="s">
        <v>605</v>
      </c>
    </row>
    <row r="290" spans="1:10" s="1" customFormat="1" ht="9.6" customHeight="1">
      <c r="A290" s="8"/>
      <c r="B290" s="213" t="s">
        <v>474</v>
      </c>
      <c r="C290" s="216" t="s">
        <v>706</v>
      </c>
      <c r="D290" s="214"/>
      <c r="E290" s="214"/>
      <c r="F290" s="214"/>
      <c r="G290" s="214"/>
      <c r="H290" s="214"/>
      <c r="I290" s="214"/>
      <c r="J290" s="215"/>
    </row>
    <row r="291" spans="1:10" s="1" customFormat="1" ht="9.6">
      <c r="A291" s="43">
        <f>A289+1</f>
        <v>143</v>
      </c>
      <c r="B291" s="45" t="s">
        <v>917</v>
      </c>
      <c r="C291" s="46" t="s">
        <v>921</v>
      </c>
      <c r="D291" s="47" t="s">
        <v>469</v>
      </c>
      <c r="E291" s="205">
        <v>49.216000000000001</v>
      </c>
      <c r="F291" s="49"/>
      <c r="G291" s="50">
        <f>E291*F291</f>
        <v>0</v>
      </c>
      <c r="H291" s="51">
        <v>6.0999999999999999E-2</v>
      </c>
      <c r="I291" s="52">
        <f>E291*H291</f>
        <v>3.002176</v>
      </c>
      <c r="J291" s="53" t="s">
        <v>605</v>
      </c>
    </row>
    <row r="292" spans="1:10" s="1" customFormat="1" ht="19.2" customHeight="1">
      <c r="A292" s="8"/>
      <c r="B292" s="213" t="s">
        <v>474</v>
      </c>
      <c r="C292" s="216" t="s">
        <v>713</v>
      </c>
      <c r="D292" s="214"/>
      <c r="E292" s="214"/>
      <c r="F292" s="214"/>
      <c r="G292" s="214"/>
      <c r="H292" s="214"/>
      <c r="I292" s="214"/>
      <c r="J292" s="215"/>
    </row>
    <row r="293" spans="1:10" s="1" customFormat="1" ht="9.6">
      <c r="A293" s="43">
        <f>A291+1</f>
        <v>144</v>
      </c>
      <c r="B293" s="45" t="s">
        <v>919</v>
      </c>
      <c r="C293" s="46" t="s">
        <v>922</v>
      </c>
      <c r="D293" s="47" t="s">
        <v>469</v>
      </c>
      <c r="E293" s="205">
        <v>49.216000000000001</v>
      </c>
      <c r="F293" s="49"/>
      <c r="G293" s="50">
        <f>E293*F293</f>
        <v>0</v>
      </c>
      <c r="H293" s="51">
        <v>2.1118496E-2</v>
      </c>
      <c r="I293" s="52">
        <f>E293*H293</f>
        <v>1.039367899136</v>
      </c>
      <c r="J293" s="53" t="s">
        <v>605</v>
      </c>
    </row>
    <row r="294" spans="1:10" s="1" customFormat="1" ht="19.2" customHeight="1">
      <c r="A294" s="8"/>
      <c r="B294" s="213" t="s">
        <v>474</v>
      </c>
      <c r="C294" s="216" t="s">
        <v>713</v>
      </c>
      <c r="D294" s="214"/>
      <c r="E294" s="214"/>
      <c r="F294" s="214"/>
      <c r="G294" s="214"/>
      <c r="H294" s="214"/>
      <c r="I294" s="214"/>
      <c r="J294" s="215"/>
    </row>
    <row r="295" spans="1:10" s="1" customFormat="1" ht="9.6">
      <c r="A295" s="43">
        <f>A293+1</f>
        <v>145</v>
      </c>
      <c r="B295" s="45" t="s">
        <v>917</v>
      </c>
      <c r="C295" s="46" t="s">
        <v>923</v>
      </c>
      <c r="D295" s="47" t="s">
        <v>469</v>
      </c>
      <c r="E295" s="205">
        <v>45.649250000000002</v>
      </c>
      <c r="F295" s="49"/>
      <c r="G295" s="50">
        <f>E295*F295</f>
        <v>0</v>
      </c>
      <c r="H295" s="51">
        <v>6.0999999999999999E-2</v>
      </c>
      <c r="I295" s="52">
        <f>E295*H295</f>
        <v>2.7846042500000001</v>
      </c>
      <c r="J295" s="53" t="s">
        <v>605</v>
      </c>
    </row>
    <row r="296" spans="1:10" s="1" customFormat="1" ht="19.2" customHeight="1">
      <c r="A296" s="8"/>
      <c r="B296" s="213" t="s">
        <v>474</v>
      </c>
      <c r="C296" s="217" t="s">
        <v>718</v>
      </c>
      <c r="D296" s="214"/>
      <c r="E296" s="214"/>
      <c r="F296" s="214"/>
      <c r="G296" s="214"/>
      <c r="H296" s="214"/>
      <c r="I296" s="214"/>
      <c r="J296" s="215"/>
    </row>
    <row r="297" spans="1:10" s="1" customFormat="1" ht="9.6">
      <c r="A297" s="43">
        <f>A295+1</f>
        <v>146</v>
      </c>
      <c r="B297" s="45" t="s">
        <v>919</v>
      </c>
      <c r="C297" s="46" t="s">
        <v>924</v>
      </c>
      <c r="D297" s="47" t="s">
        <v>469</v>
      </c>
      <c r="E297" s="205">
        <v>45.649250000000002</v>
      </c>
      <c r="F297" s="49"/>
      <c r="G297" s="50">
        <f>E297*F297</f>
        <v>0</v>
      </c>
      <c r="H297" s="51">
        <v>2.1118496E-2</v>
      </c>
      <c r="I297" s="52">
        <f>E297*H297</f>
        <v>0.96404350352800006</v>
      </c>
      <c r="J297" s="53" t="s">
        <v>605</v>
      </c>
    </row>
    <row r="298" spans="1:10" s="1" customFormat="1" ht="19.2" customHeight="1">
      <c r="A298" s="8"/>
      <c r="B298" s="213" t="s">
        <v>474</v>
      </c>
      <c r="C298" s="217" t="s">
        <v>718</v>
      </c>
      <c r="D298" s="214"/>
      <c r="E298" s="214"/>
      <c r="F298" s="214"/>
      <c r="G298" s="214"/>
      <c r="H298" s="214"/>
      <c r="I298" s="214"/>
      <c r="J298" s="215"/>
    </row>
    <row r="299" spans="1:10" s="1" customFormat="1" ht="9.6">
      <c r="A299" s="43">
        <f>A297+1</f>
        <v>147</v>
      </c>
      <c r="B299" s="45" t="s">
        <v>925</v>
      </c>
      <c r="C299" s="46" t="s">
        <v>926</v>
      </c>
      <c r="D299" s="47" t="s">
        <v>469</v>
      </c>
      <c r="E299" s="205">
        <v>395.82816899999995</v>
      </c>
      <c r="F299" s="49"/>
      <c r="G299" s="50">
        <f>E299*F299</f>
        <v>0</v>
      </c>
      <c r="H299" s="51">
        <v>6.0000000000000001E-3</v>
      </c>
      <c r="I299" s="52">
        <f>E299*H299</f>
        <v>2.3749690139999999</v>
      </c>
      <c r="J299" s="53" t="s">
        <v>470</v>
      </c>
    </row>
    <row r="300" spans="1:10" s="1" customFormat="1" ht="9.6" customHeight="1">
      <c r="A300" s="8"/>
      <c r="B300" s="213" t="s">
        <v>474</v>
      </c>
      <c r="C300" s="216" t="s">
        <v>761</v>
      </c>
      <c r="D300" s="214"/>
      <c r="E300" s="214"/>
      <c r="F300" s="214"/>
      <c r="G300" s="214"/>
      <c r="H300" s="214"/>
      <c r="I300" s="214"/>
      <c r="J300" s="215"/>
    </row>
    <row r="301" spans="1:10" s="1" customFormat="1" ht="19.2">
      <c r="A301" s="43">
        <f>A299+1</f>
        <v>148</v>
      </c>
      <c r="B301" s="45" t="s">
        <v>927</v>
      </c>
      <c r="C301" s="46" t="s">
        <v>928</v>
      </c>
      <c r="D301" s="47" t="s">
        <v>241</v>
      </c>
      <c r="E301" s="54">
        <v>2.5</v>
      </c>
      <c r="F301" s="49"/>
      <c r="G301" s="50">
        <f>E301*F301</f>
        <v>0</v>
      </c>
      <c r="H301" s="51">
        <v>2.4008205359999999</v>
      </c>
      <c r="I301" s="52">
        <f>E301*H301</f>
        <v>6.0020513399999995</v>
      </c>
      <c r="J301" s="53" t="s">
        <v>470</v>
      </c>
    </row>
    <row r="302" spans="1:10" s="1" customFormat="1" ht="19.2">
      <c r="A302" s="43">
        <f>A301+1</f>
        <v>149</v>
      </c>
      <c r="B302" s="45" t="s">
        <v>927</v>
      </c>
      <c r="C302" s="46" t="s">
        <v>929</v>
      </c>
      <c r="D302" s="47" t="s">
        <v>241</v>
      </c>
      <c r="E302" s="48">
        <v>3</v>
      </c>
      <c r="F302" s="49"/>
      <c r="G302" s="50">
        <f>E302*F302</f>
        <v>0</v>
      </c>
      <c r="H302" s="51">
        <v>2.4008205359999999</v>
      </c>
      <c r="I302" s="52">
        <f>E302*H302</f>
        <v>7.2024616080000001</v>
      </c>
      <c r="J302" s="53" t="s">
        <v>470</v>
      </c>
    </row>
    <row r="303" spans="1:10" s="1" customFormat="1" ht="9.6">
      <c r="A303" s="43">
        <f>A302+1</f>
        <v>150</v>
      </c>
      <c r="B303" s="45" t="s">
        <v>930</v>
      </c>
      <c r="C303" s="46" t="s">
        <v>931</v>
      </c>
      <c r="D303" s="47" t="s">
        <v>585</v>
      </c>
      <c r="E303" s="51">
        <v>78.308000000000007</v>
      </c>
      <c r="F303" s="49"/>
      <c r="G303" s="50">
        <f>E303*F303</f>
        <v>0</v>
      </c>
      <c r="H303" s="51">
        <v>0</v>
      </c>
      <c r="I303" s="52">
        <f>E303*H303</f>
        <v>0</v>
      </c>
      <c r="J303" s="53" t="s">
        <v>470</v>
      </c>
    </row>
    <row r="304" spans="1:10" s="1" customFormat="1" ht="9.6">
      <c r="A304" s="43">
        <f>A303+1</f>
        <v>151</v>
      </c>
      <c r="B304" s="45" t="s">
        <v>932</v>
      </c>
      <c r="C304" s="46" t="s">
        <v>933</v>
      </c>
      <c r="D304" s="47" t="s">
        <v>585</v>
      </c>
      <c r="E304" s="51">
        <v>78.308000000000007</v>
      </c>
      <c r="F304" s="49"/>
      <c r="G304" s="50">
        <f>E304*F304</f>
        <v>0</v>
      </c>
      <c r="H304" s="51">
        <v>0</v>
      </c>
      <c r="I304" s="52">
        <f>E304*H304</f>
        <v>0</v>
      </c>
      <c r="J304" s="53" t="s">
        <v>470</v>
      </c>
    </row>
    <row r="305" spans="1:10" s="1" customFormat="1" ht="9.6">
      <c r="A305" s="43">
        <f>A304+1</f>
        <v>152</v>
      </c>
      <c r="B305" s="45" t="s">
        <v>934</v>
      </c>
      <c r="C305" s="46" t="s">
        <v>935</v>
      </c>
      <c r="D305" s="47" t="s">
        <v>585</v>
      </c>
      <c r="E305" s="51">
        <v>1566.16</v>
      </c>
      <c r="F305" s="49"/>
      <c r="G305" s="50">
        <f>E305*F305</f>
        <v>0</v>
      </c>
      <c r="H305" s="51">
        <v>0</v>
      </c>
      <c r="I305" s="52">
        <f>E305*H305</f>
        <v>0</v>
      </c>
      <c r="J305" s="53" t="s">
        <v>470</v>
      </c>
    </row>
    <row r="306" spans="1:10" s="1" customFormat="1" ht="9.6" customHeight="1">
      <c r="A306" s="8"/>
      <c r="B306" s="213" t="s">
        <v>474</v>
      </c>
      <c r="C306" s="216" t="s">
        <v>936</v>
      </c>
      <c r="D306" s="214"/>
      <c r="E306" s="214"/>
      <c r="F306" s="214"/>
      <c r="G306" s="214"/>
      <c r="H306" s="214"/>
      <c r="I306" s="214"/>
      <c r="J306" s="215"/>
    </row>
    <row r="307" spans="1:10" s="1" customFormat="1" ht="9.6">
      <c r="A307" s="43">
        <f>A305+1</f>
        <v>153</v>
      </c>
      <c r="B307" s="45" t="s">
        <v>937</v>
      </c>
      <c r="C307" s="46" t="s">
        <v>938</v>
      </c>
      <c r="D307" s="47" t="s">
        <v>585</v>
      </c>
      <c r="E307" s="51">
        <v>78.308000000000007</v>
      </c>
      <c r="F307" s="49"/>
      <c r="G307" s="50">
        <f>E307*F307</f>
        <v>0</v>
      </c>
      <c r="H307" s="51">
        <v>0</v>
      </c>
      <c r="I307" s="52">
        <f>E307*H307</f>
        <v>0</v>
      </c>
      <c r="J307" s="53" t="s">
        <v>470</v>
      </c>
    </row>
    <row r="308" spans="1:10" s="28" customFormat="1" ht="10.199999999999999">
      <c r="A308" s="62"/>
      <c r="B308" s="63">
        <v>96</v>
      </c>
      <c r="C308" s="64" t="s">
        <v>280</v>
      </c>
      <c r="D308" s="65"/>
      <c r="E308" s="65"/>
      <c r="F308" s="66"/>
      <c r="G308" s="67">
        <f>SUM(G243:G307)</f>
        <v>0</v>
      </c>
      <c r="H308" s="68"/>
      <c r="I308" s="69">
        <f>SUM(I243:I307)</f>
        <v>78.307687152163993</v>
      </c>
      <c r="J308" s="70"/>
    </row>
    <row r="309" spans="1:10" s="28" customFormat="1" ht="10.199999999999999">
      <c r="A309" s="37"/>
      <c r="B309" s="38" t="s">
        <v>581</v>
      </c>
      <c r="C309" s="39" t="s">
        <v>582</v>
      </c>
      <c r="D309" s="36"/>
      <c r="E309" s="36"/>
      <c r="F309" s="40"/>
      <c r="G309" s="35"/>
      <c r="H309" s="41"/>
      <c r="I309" s="35"/>
      <c r="J309" s="42"/>
    </row>
    <row r="310" spans="1:10" s="1" customFormat="1" ht="9.6">
      <c r="A310" s="43">
        <f>A307+1</f>
        <v>154</v>
      </c>
      <c r="B310" s="45" t="s">
        <v>939</v>
      </c>
      <c r="C310" s="46" t="s">
        <v>940</v>
      </c>
      <c r="D310" s="47" t="s">
        <v>585</v>
      </c>
      <c r="E310" s="51">
        <v>95.406000000000006</v>
      </c>
      <c r="F310" s="49"/>
      <c r="G310" s="50">
        <f>E310*F310</f>
        <v>0</v>
      </c>
      <c r="H310" s="51">
        <v>0</v>
      </c>
      <c r="I310" s="52">
        <f>E310*H310</f>
        <v>0</v>
      </c>
      <c r="J310" s="53" t="s">
        <v>470</v>
      </c>
    </row>
    <row r="311" spans="1:10" s="1" customFormat="1" ht="9.6" customHeight="1">
      <c r="A311" s="8"/>
      <c r="B311" s="213" t="s">
        <v>474</v>
      </c>
      <c r="C311" s="216" t="s">
        <v>941</v>
      </c>
      <c r="D311" s="214"/>
      <c r="E311" s="214"/>
      <c r="F311" s="214"/>
      <c r="G311" s="214"/>
      <c r="H311" s="214"/>
      <c r="I311" s="214"/>
      <c r="J311" s="215"/>
    </row>
    <row r="312" spans="1:10" s="28" customFormat="1" ht="10.8" thickBot="1">
      <c r="A312" s="55"/>
      <c r="B312" s="57">
        <v>99</v>
      </c>
      <c r="C312" s="58" t="s">
        <v>586</v>
      </c>
      <c r="D312" s="56"/>
      <c r="E312" s="56"/>
      <c r="F312" s="59"/>
      <c r="G312" s="71">
        <f>SUM(G310:G311)</f>
        <v>0</v>
      </c>
      <c r="H312" s="60"/>
      <c r="I312" s="72">
        <f>SUM(I310:I311)</f>
        <v>0</v>
      </c>
      <c r="J312" s="61"/>
    </row>
    <row r="313" spans="1:10" ht="13.8" thickBot="1">
      <c r="A313" s="73"/>
      <c r="B313" s="73"/>
      <c r="C313" s="73"/>
      <c r="D313" s="73"/>
      <c r="E313" s="73"/>
      <c r="F313" s="73"/>
      <c r="G313" s="73"/>
      <c r="H313" s="73"/>
      <c r="I313" s="73"/>
      <c r="J313" s="73"/>
    </row>
    <row r="314" spans="1:10" s="1" customFormat="1" ht="9.75" customHeight="1">
      <c r="A314" s="9" t="s">
        <v>5</v>
      </c>
      <c r="B314" s="12" t="s">
        <v>9</v>
      </c>
      <c r="C314" s="12" t="s">
        <v>11</v>
      </c>
      <c r="D314" s="12" t="s">
        <v>13</v>
      </c>
      <c r="E314" s="12" t="s">
        <v>15</v>
      </c>
      <c r="F314" s="15" t="s">
        <v>17</v>
      </c>
      <c r="G314" s="16"/>
      <c r="H314" s="12" t="s">
        <v>22</v>
      </c>
      <c r="I314" s="16"/>
      <c r="J314" s="24" t="s">
        <v>25</v>
      </c>
    </row>
    <row r="315" spans="1:10" s="1" customFormat="1" ht="9.75" customHeight="1">
      <c r="A315" s="10" t="s">
        <v>6</v>
      </c>
      <c r="B315" s="13"/>
      <c r="C315" s="13"/>
      <c r="D315" s="13"/>
      <c r="E315" s="13"/>
      <c r="F315" s="17"/>
      <c r="G315" s="7"/>
      <c r="H315" s="13"/>
      <c r="I315" s="7"/>
      <c r="J315" s="25"/>
    </row>
    <row r="316" spans="1:10" s="1" customFormat="1" ht="9.75" customHeight="1">
      <c r="A316" s="10" t="s">
        <v>7</v>
      </c>
      <c r="B316" s="13"/>
      <c r="C316" s="13"/>
      <c r="D316" s="13"/>
      <c r="E316" s="13"/>
      <c r="F316" s="18" t="s">
        <v>18</v>
      </c>
      <c r="G316" s="20" t="s">
        <v>20</v>
      </c>
      <c r="H316" s="22" t="s">
        <v>18</v>
      </c>
      <c r="I316" s="20" t="s">
        <v>20</v>
      </c>
      <c r="J316" s="25"/>
    </row>
    <row r="317" spans="1:10" s="1" customFormat="1" ht="9.75" customHeight="1" thickBot="1">
      <c r="A317" s="11" t="s">
        <v>8</v>
      </c>
      <c r="B317" s="14" t="s">
        <v>10</v>
      </c>
      <c r="C317" s="14" t="s">
        <v>12</v>
      </c>
      <c r="D317" s="14" t="s">
        <v>14</v>
      </c>
      <c r="E317" s="14" t="s">
        <v>16</v>
      </c>
      <c r="F317" s="19" t="s">
        <v>19</v>
      </c>
      <c r="G317" s="21" t="s">
        <v>21</v>
      </c>
      <c r="H317" s="23" t="s">
        <v>23</v>
      </c>
      <c r="I317" s="21" t="s">
        <v>24</v>
      </c>
      <c r="J317" s="26" t="s">
        <v>26</v>
      </c>
    </row>
    <row r="318" spans="1:10" s="28" customFormat="1" ht="10.199999999999999">
      <c r="A318" s="30"/>
      <c r="B318" s="29"/>
      <c r="C318" s="31" t="s">
        <v>281</v>
      </c>
      <c r="D318" s="29"/>
      <c r="E318" s="29"/>
      <c r="F318" s="32"/>
      <c r="H318" s="33"/>
      <c r="J318" s="34"/>
    </row>
    <row r="319" spans="1:10" s="28" customFormat="1" ht="10.199999999999999">
      <c r="A319" s="37"/>
      <c r="B319" s="38" t="s">
        <v>942</v>
      </c>
      <c r="C319" s="39" t="s">
        <v>943</v>
      </c>
      <c r="D319" s="36"/>
      <c r="E319" s="36"/>
      <c r="F319" s="40"/>
      <c r="G319" s="35"/>
      <c r="H319" s="41"/>
      <c r="I319" s="35"/>
      <c r="J319" s="42"/>
    </row>
    <row r="320" spans="1:10" s="1" customFormat="1" ht="9.6">
      <c r="A320" s="43">
        <f>A310+1</f>
        <v>155</v>
      </c>
      <c r="B320" s="45" t="s">
        <v>944</v>
      </c>
      <c r="C320" s="46" t="s">
        <v>945</v>
      </c>
      <c r="D320" s="47" t="s">
        <v>469</v>
      </c>
      <c r="E320" s="205">
        <v>28.711799999999997</v>
      </c>
      <c r="F320" s="49"/>
      <c r="G320" s="50">
        <f>E320*F320</f>
        <v>0</v>
      </c>
      <c r="H320" s="51">
        <v>0</v>
      </c>
      <c r="I320" s="52">
        <f>E320*H320</f>
        <v>0</v>
      </c>
      <c r="J320" s="53" t="s">
        <v>605</v>
      </c>
    </row>
    <row r="321" spans="1:10" s="1" customFormat="1" ht="9.6" customHeight="1">
      <c r="A321" s="8"/>
      <c r="B321" s="213" t="s">
        <v>474</v>
      </c>
      <c r="C321" s="216" t="s">
        <v>946</v>
      </c>
      <c r="D321" s="214"/>
      <c r="E321" s="214"/>
      <c r="F321" s="214"/>
      <c r="G321" s="214"/>
      <c r="H321" s="214"/>
      <c r="I321" s="214"/>
      <c r="J321" s="215"/>
    </row>
    <row r="322" spans="1:10" s="1" customFormat="1" ht="9.6">
      <c r="A322" s="43">
        <f>A320+1</f>
        <v>156</v>
      </c>
      <c r="B322" s="45" t="s">
        <v>947</v>
      </c>
      <c r="C322" s="46" t="s">
        <v>948</v>
      </c>
      <c r="D322" s="47" t="s">
        <v>585</v>
      </c>
      <c r="E322" s="51">
        <v>8.6135399999999977E-3</v>
      </c>
      <c r="F322" s="49"/>
      <c r="G322" s="50">
        <f>E322*F322</f>
        <v>0</v>
      </c>
      <c r="H322" s="51">
        <v>1</v>
      </c>
      <c r="I322" s="52">
        <f>E322*H322</f>
        <v>8.6135399999999977E-3</v>
      </c>
      <c r="J322" s="53" t="s">
        <v>605</v>
      </c>
    </row>
    <row r="323" spans="1:10" s="1" customFormat="1" ht="9.6" customHeight="1">
      <c r="A323" s="8"/>
      <c r="B323" s="213" t="s">
        <v>474</v>
      </c>
      <c r="C323" s="216" t="s">
        <v>949</v>
      </c>
      <c r="D323" s="214"/>
      <c r="E323" s="214"/>
      <c r="F323" s="214"/>
      <c r="G323" s="214"/>
      <c r="H323" s="214"/>
      <c r="I323" s="214"/>
      <c r="J323" s="215"/>
    </row>
    <row r="324" spans="1:10" s="1" customFormat="1" ht="9.6">
      <c r="A324" s="43">
        <f>A322+1</f>
        <v>157</v>
      </c>
      <c r="B324" s="45" t="s">
        <v>950</v>
      </c>
      <c r="C324" s="46" t="s">
        <v>951</v>
      </c>
      <c r="D324" s="47" t="s">
        <v>469</v>
      </c>
      <c r="E324" s="205">
        <v>28.711799999999997</v>
      </c>
      <c r="F324" s="49"/>
      <c r="G324" s="50">
        <f>E324*F324</f>
        <v>0</v>
      </c>
      <c r="H324" s="51">
        <v>8.9999999999999998E-4</v>
      </c>
      <c r="I324" s="52">
        <f>E324*H324</f>
        <v>2.5840619999999995E-2</v>
      </c>
      <c r="J324" s="53" t="s">
        <v>605</v>
      </c>
    </row>
    <row r="325" spans="1:10" s="1" customFormat="1" ht="9.6" customHeight="1">
      <c r="A325" s="8"/>
      <c r="B325" s="213" t="s">
        <v>474</v>
      </c>
      <c r="C325" s="216" t="s">
        <v>946</v>
      </c>
      <c r="D325" s="214"/>
      <c r="E325" s="214"/>
      <c r="F325" s="214"/>
      <c r="G325" s="214"/>
      <c r="H325" s="214"/>
      <c r="I325" s="214"/>
      <c r="J325" s="215"/>
    </row>
    <row r="326" spans="1:10" s="1" customFormat="1" ht="9.6">
      <c r="A326" s="43">
        <f>A324+1</f>
        <v>158</v>
      </c>
      <c r="B326" s="45" t="s">
        <v>952</v>
      </c>
      <c r="C326" s="46" t="s">
        <v>953</v>
      </c>
      <c r="D326" s="47" t="s">
        <v>469</v>
      </c>
      <c r="E326" s="205">
        <v>4.3067699999999993</v>
      </c>
      <c r="F326" s="49"/>
      <c r="G326" s="50">
        <f>E326*F326</f>
        <v>0</v>
      </c>
      <c r="H326" s="51">
        <v>4.5399999999999998E-3</v>
      </c>
      <c r="I326" s="52">
        <f>E326*H326</f>
        <v>1.9552735799999995E-2</v>
      </c>
      <c r="J326" s="53" t="s">
        <v>605</v>
      </c>
    </row>
    <row r="327" spans="1:10" s="1" customFormat="1" ht="9.6" customHeight="1">
      <c r="A327" s="8"/>
      <c r="B327" s="213" t="s">
        <v>474</v>
      </c>
      <c r="C327" s="216" t="s">
        <v>606</v>
      </c>
      <c r="D327" s="214"/>
      <c r="E327" s="214"/>
      <c r="F327" s="214"/>
      <c r="G327" s="214"/>
      <c r="H327" s="214"/>
      <c r="I327" s="214"/>
      <c r="J327" s="215"/>
    </row>
    <row r="328" spans="1:10" s="1" customFormat="1" ht="9.6">
      <c r="A328" s="43">
        <f>A326+1</f>
        <v>159</v>
      </c>
      <c r="B328" s="45" t="s">
        <v>954</v>
      </c>
      <c r="C328" s="46" t="s">
        <v>955</v>
      </c>
      <c r="D328" s="47" t="s">
        <v>469</v>
      </c>
      <c r="E328" s="205">
        <v>103.34319999999998</v>
      </c>
      <c r="F328" s="49"/>
      <c r="G328" s="50">
        <f>E328*F328</f>
        <v>0</v>
      </c>
      <c r="H328" s="51">
        <v>4.4119199999999997E-4</v>
      </c>
      <c r="I328" s="52">
        <f>E328*H328</f>
        <v>4.5594193094399986E-2</v>
      </c>
      <c r="J328" s="53" t="s">
        <v>605</v>
      </c>
    </row>
    <row r="329" spans="1:10" s="1" customFormat="1" ht="9.6" customHeight="1">
      <c r="A329" s="8"/>
      <c r="B329" s="213" t="s">
        <v>474</v>
      </c>
      <c r="C329" s="216" t="s">
        <v>956</v>
      </c>
      <c r="D329" s="214"/>
      <c r="E329" s="214"/>
      <c r="F329" s="214"/>
      <c r="G329" s="214"/>
      <c r="H329" s="214"/>
      <c r="I329" s="214"/>
      <c r="J329" s="215"/>
    </row>
    <row r="330" spans="1:10" s="1" customFormat="1" ht="9.6">
      <c r="A330" s="43">
        <f>A328+1</f>
        <v>160</v>
      </c>
      <c r="B330" s="45" t="s">
        <v>957</v>
      </c>
      <c r="C330" s="46" t="s">
        <v>958</v>
      </c>
      <c r="D330" s="47" t="s">
        <v>469</v>
      </c>
      <c r="E330" s="205">
        <v>124.01183999999998</v>
      </c>
      <c r="F330" s="49"/>
      <c r="G330" s="50">
        <f>E330*F330</f>
        <v>0</v>
      </c>
      <c r="H330" s="51">
        <v>8.0000000000000004E-4</v>
      </c>
      <c r="I330" s="52">
        <f>E330*H330</f>
        <v>9.9209471999999993E-2</v>
      </c>
      <c r="J330" s="53" t="s">
        <v>605</v>
      </c>
    </row>
    <row r="331" spans="1:10" s="1" customFormat="1" ht="9.6" customHeight="1">
      <c r="A331" s="8"/>
      <c r="B331" s="213" t="s">
        <v>474</v>
      </c>
      <c r="C331" s="216" t="s">
        <v>959</v>
      </c>
      <c r="D331" s="214"/>
      <c r="E331" s="214"/>
      <c r="F331" s="214"/>
      <c r="G331" s="214"/>
      <c r="H331" s="214"/>
      <c r="I331" s="214"/>
      <c r="J331" s="215"/>
    </row>
    <row r="332" spans="1:10" s="1" customFormat="1" ht="28.8">
      <c r="A332" s="43">
        <f>A330+1</f>
        <v>161</v>
      </c>
      <c r="B332" s="45" t="s">
        <v>960</v>
      </c>
      <c r="C332" s="46" t="s">
        <v>961</v>
      </c>
      <c r="D332" s="47" t="s">
        <v>469</v>
      </c>
      <c r="E332" s="205">
        <v>83.213700000000003</v>
      </c>
      <c r="F332" s="49"/>
      <c r="G332" s="50">
        <f>E332*F332</f>
        <v>0</v>
      </c>
      <c r="H332" s="51">
        <v>4.8641919999999998E-3</v>
      </c>
      <c r="I332" s="52">
        <f>E332*H332</f>
        <v>0.40476741383039999</v>
      </c>
      <c r="J332" s="53"/>
    </row>
    <row r="333" spans="1:10" s="1" customFormat="1" ht="19.2" customHeight="1">
      <c r="A333" s="8"/>
      <c r="B333" s="213" t="s">
        <v>474</v>
      </c>
      <c r="C333" s="217" t="s">
        <v>962</v>
      </c>
      <c r="D333" s="214"/>
      <c r="E333" s="214"/>
      <c r="F333" s="214"/>
      <c r="G333" s="214"/>
      <c r="H333" s="214"/>
      <c r="I333" s="214"/>
      <c r="J333" s="215"/>
    </row>
    <row r="334" spans="1:10" s="1" customFormat="1" ht="9.6">
      <c r="A334" s="43">
        <f>A332+1</f>
        <v>162</v>
      </c>
      <c r="B334" s="45" t="s">
        <v>963</v>
      </c>
      <c r="C334" s="46" t="s">
        <v>964</v>
      </c>
      <c r="D334" s="47" t="s">
        <v>469</v>
      </c>
      <c r="E334" s="205">
        <v>49.998800000000003</v>
      </c>
      <c r="F334" s="49"/>
      <c r="G334" s="50">
        <f>E334*F334</f>
        <v>0</v>
      </c>
      <c r="H334" s="51">
        <v>3.8970853999999999E-2</v>
      </c>
      <c r="I334" s="52">
        <f>E334*H334</f>
        <v>1.9484959349752</v>
      </c>
      <c r="J334" s="53" t="s">
        <v>605</v>
      </c>
    </row>
    <row r="335" spans="1:10" s="1" customFormat="1" ht="9.6" customHeight="1">
      <c r="A335" s="8"/>
      <c r="B335" s="213" t="s">
        <v>474</v>
      </c>
      <c r="C335" s="216" t="s">
        <v>965</v>
      </c>
      <c r="D335" s="214"/>
      <c r="E335" s="214"/>
      <c r="F335" s="214"/>
      <c r="G335" s="214"/>
      <c r="H335" s="214"/>
      <c r="I335" s="214"/>
      <c r="J335" s="215"/>
    </row>
    <row r="336" spans="1:10" s="1" customFormat="1" ht="9.6">
      <c r="A336" s="43">
        <f>A334+1</f>
        <v>163</v>
      </c>
      <c r="B336" s="45" t="s">
        <v>966</v>
      </c>
      <c r="C336" s="46" t="s">
        <v>967</v>
      </c>
      <c r="D336" s="47" t="s">
        <v>469</v>
      </c>
      <c r="E336" s="205">
        <v>35.716999999999999</v>
      </c>
      <c r="F336" s="49"/>
      <c r="G336" s="50">
        <f>E336*F336</f>
        <v>0</v>
      </c>
      <c r="H336" s="51">
        <v>4.9596063999999995E-2</v>
      </c>
      <c r="I336" s="52">
        <f>E336*H336</f>
        <v>1.7714226178879997</v>
      </c>
      <c r="J336" s="53" t="s">
        <v>605</v>
      </c>
    </row>
    <row r="337" spans="1:10" s="1" customFormat="1" ht="9.6" customHeight="1">
      <c r="A337" s="8"/>
      <c r="B337" s="213" t="s">
        <v>474</v>
      </c>
      <c r="C337" s="216" t="s">
        <v>968</v>
      </c>
      <c r="D337" s="214"/>
      <c r="E337" s="214"/>
      <c r="F337" s="214"/>
      <c r="G337" s="214"/>
      <c r="H337" s="214"/>
      <c r="I337" s="214"/>
      <c r="J337" s="215"/>
    </row>
    <row r="338" spans="1:10" s="1" customFormat="1" ht="9.6">
      <c r="A338" s="43">
        <f>A336+1</f>
        <v>164</v>
      </c>
      <c r="B338" s="45" t="s">
        <v>969</v>
      </c>
      <c r="C338" s="46" t="s">
        <v>970</v>
      </c>
      <c r="D338" s="47" t="s">
        <v>469</v>
      </c>
      <c r="E338" s="205">
        <v>22.252499999999998</v>
      </c>
      <c r="F338" s="49"/>
      <c r="G338" s="50">
        <f>E338*F338</f>
        <v>0</v>
      </c>
      <c r="H338" s="51">
        <v>2.8779334E-2</v>
      </c>
      <c r="I338" s="52">
        <f>E338*H338</f>
        <v>0.64041212983499995</v>
      </c>
      <c r="J338" s="53" t="s">
        <v>605</v>
      </c>
    </row>
    <row r="339" spans="1:10" s="1" customFormat="1" ht="9.6" customHeight="1">
      <c r="A339" s="8"/>
      <c r="B339" s="213" t="s">
        <v>474</v>
      </c>
      <c r="C339" s="216" t="s">
        <v>971</v>
      </c>
      <c r="D339" s="214"/>
      <c r="E339" s="214"/>
      <c r="F339" s="214"/>
      <c r="G339" s="214"/>
      <c r="H339" s="214"/>
      <c r="I339" s="214"/>
      <c r="J339" s="215"/>
    </row>
    <row r="340" spans="1:10" s="1" customFormat="1" ht="9.6">
      <c r="A340" s="43">
        <f>A338+1</f>
        <v>165</v>
      </c>
      <c r="B340" s="45" t="s">
        <v>972</v>
      </c>
      <c r="C340" s="46" t="s">
        <v>973</v>
      </c>
      <c r="D340" s="47" t="s">
        <v>469</v>
      </c>
      <c r="E340" s="205">
        <v>174.65000799999999</v>
      </c>
      <c r="F340" s="49"/>
      <c r="G340" s="50">
        <f>E340*F340</f>
        <v>0</v>
      </c>
      <c r="H340" s="51">
        <v>4.6899999999999997E-3</v>
      </c>
      <c r="I340" s="52">
        <f>E340*H340</f>
        <v>0.8191085375199999</v>
      </c>
      <c r="J340" s="53"/>
    </row>
    <row r="341" spans="1:10" s="1" customFormat="1" ht="9.6" customHeight="1">
      <c r="A341" s="8"/>
      <c r="B341" s="213" t="s">
        <v>474</v>
      </c>
      <c r="C341" s="216" t="s">
        <v>740</v>
      </c>
      <c r="D341" s="214"/>
      <c r="E341" s="214"/>
      <c r="F341" s="214"/>
      <c r="G341" s="214"/>
      <c r="H341" s="214"/>
      <c r="I341" s="214"/>
      <c r="J341" s="215"/>
    </row>
    <row r="342" spans="1:10" s="28" customFormat="1" ht="10.199999999999999">
      <c r="A342" s="62"/>
      <c r="B342" s="63">
        <v>711</v>
      </c>
      <c r="C342" s="64" t="s">
        <v>974</v>
      </c>
      <c r="D342" s="65"/>
      <c r="E342" s="65"/>
      <c r="F342" s="66"/>
      <c r="G342" s="67">
        <f>SUM(G320:G341)</f>
        <v>0</v>
      </c>
      <c r="H342" s="68"/>
      <c r="I342" s="69">
        <f>SUM(I320:I341)</f>
        <v>5.7830171949429996</v>
      </c>
      <c r="J342" s="70"/>
    </row>
    <row r="343" spans="1:10" s="28" customFormat="1" ht="10.199999999999999">
      <c r="A343" s="37"/>
      <c r="B343" s="38" t="s">
        <v>975</v>
      </c>
      <c r="C343" s="39" t="s">
        <v>976</v>
      </c>
      <c r="D343" s="36"/>
      <c r="E343" s="36"/>
      <c r="F343" s="40"/>
      <c r="G343" s="35"/>
      <c r="H343" s="41"/>
      <c r="I343" s="35"/>
      <c r="J343" s="42"/>
    </row>
    <row r="344" spans="1:10" s="1" customFormat="1" ht="9.6">
      <c r="A344" s="43">
        <f>A340+1</f>
        <v>166</v>
      </c>
      <c r="B344" s="45" t="s">
        <v>977</v>
      </c>
      <c r="C344" s="46" t="s">
        <v>978</v>
      </c>
      <c r="D344" s="47" t="s">
        <v>469</v>
      </c>
      <c r="E344" s="205">
        <v>28.711799999999997</v>
      </c>
      <c r="F344" s="49"/>
      <c r="G344" s="50">
        <f>E344*F344</f>
        <v>0</v>
      </c>
      <c r="H344" s="51">
        <v>0</v>
      </c>
      <c r="I344" s="52">
        <f>E344*H344</f>
        <v>0</v>
      </c>
      <c r="J344" s="53" t="s">
        <v>605</v>
      </c>
    </row>
    <row r="345" spans="1:10" s="1" customFormat="1" ht="9.6" customHeight="1">
      <c r="A345" s="8"/>
      <c r="B345" s="213" t="s">
        <v>474</v>
      </c>
      <c r="C345" s="216" t="s">
        <v>946</v>
      </c>
      <c r="D345" s="214"/>
      <c r="E345" s="214"/>
      <c r="F345" s="214"/>
      <c r="G345" s="214"/>
      <c r="H345" s="214"/>
      <c r="I345" s="214"/>
      <c r="J345" s="215"/>
    </row>
    <row r="346" spans="1:10" s="1" customFormat="1" ht="9.6">
      <c r="A346" s="43">
        <f>A344+1</f>
        <v>167</v>
      </c>
      <c r="B346" s="45" t="s">
        <v>979</v>
      </c>
      <c r="C346" s="46" t="s">
        <v>980</v>
      </c>
      <c r="D346" s="47" t="s">
        <v>469</v>
      </c>
      <c r="E346" s="205">
        <v>30.147389999999998</v>
      </c>
      <c r="F346" s="49"/>
      <c r="G346" s="50">
        <f>E346*F346</f>
        <v>0</v>
      </c>
      <c r="H346" s="51">
        <v>6.0000000000000001E-3</v>
      </c>
      <c r="I346" s="52">
        <f>E346*H346</f>
        <v>0.18088434</v>
      </c>
      <c r="J346" s="53" t="s">
        <v>605</v>
      </c>
    </row>
    <row r="347" spans="1:10" s="1" customFormat="1" ht="9.6" customHeight="1">
      <c r="A347" s="8"/>
      <c r="B347" s="213" t="s">
        <v>474</v>
      </c>
      <c r="C347" s="216" t="s">
        <v>981</v>
      </c>
      <c r="D347" s="214"/>
      <c r="E347" s="214"/>
      <c r="F347" s="214"/>
      <c r="G347" s="214"/>
      <c r="H347" s="214"/>
      <c r="I347" s="214"/>
      <c r="J347" s="215"/>
    </row>
    <row r="348" spans="1:10" s="1" customFormat="1" ht="9.6">
      <c r="A348" s="43">
        <f>A346+1</f>
        <v>168</v>
      </c>
      <c r="B348" s="45" t="s">
        <v>982</v>
      </c>
      <c r="C348" s="46" t="s">
        <v>983</v>
      </c>
      <c r="D348" s="47" t="s">
        <v>469</v>
      </c>
      <c r="E348" s="205">
        <v>174.65000799999999</v>
      </c>
      <c r="F348" s="49"/>
      <c r="G348" s="50">
        <f>E348*F348</f>
        <v>0</v>
      </c>
      <c r="H348" s="51">
        <v>6.233784E-3</v>
      </c>
      <c r="I348" s="52">
        <f>E348*H348</f>
        <v>1.0887304254702719</v>
      </c>
      <c r="J348" s="53" t="s">
        <v>605</v>
      </c>
    </row>
    <row r="349" spans="1:10" s="1" customFormat="1" ht="9.6" customHeight="1">
      <c r="A349" s="8"/>
      <c r="B349" s="213" t="s">
        <v>474</v>
      </c>
      <c r="C349" s="216" t="s">
        <v>740</v>
      </c>
      <c r="D349" s="214"/>
      <c r="E349" s="214"/>
      <c r="F349" s="214"/>
      <c r="G349" s="214"/>
      <c r="H349" s="214"/>
      <c r="I349" s="214"/>
      <c r="J349" s="215"/>
    </row>
    <row r="350" spans="1:10" s="1" customFormat="1" ht="9.6">
      <c r="A350" s="43">
        <f>A348+1</f>
        <v>169</v>
      </c>
      <c r="B350" s="45" t="s">
        <v>984</v>
      </c>
      <c r="C350" s="46" t="s">
        <v>985</v>
      </c>
      <c r="D350" s="47" t="s">
        <v>469</v>
      </c>
      <c r="E350" s="205">
        <v>108.49860839999999</v>
      </c>
      <c r="F350" s="49"/>
      <c r="G350" s="50">
        <f>E350*F350</f>
        <v>0</v>
      </c>
      <c r="H350" s="51">
        <v>2.3999999999999998E-3</v>
      </c>
      <c r="I350" s="52">
        <f>E350*H350</f>
        <v>0.26039666015999996</v>
      </c>
      <c r="J350" s="53" t="s">
        <v>605</v>
      </c>
    </row>
    <row r="351" spans="1:10" s="1" customFormat="1" ht="9.6" customHeight="1">
      <c r="A351" s="8"/>
      <c r="B351" s="213" t="s">
        <v>474</v>
      </c>
      <c r="C351" s="216" t="s">
        <v>986</v>
      </c>
      <c r="D351" s="214"/>
      <c r="E351" s="214"/>
      <c r="F351" s="214"/>
      <c r="G351" s="214"/>
      <c r="H351" s="214"/>
      <c r="I351" s="214"/>
      <c r="J351" s="215"/>
    </row>
    <row r="352" spans="1:10" s="1" customFormat="1" ht="9.6">
      <c r="A352" s="43">
        <f>A350+1</f>
        <v>170</v>
      </c>
      <c r="B352" s="45" t="s">
        <v>987</v>
      </c>
      <c r="C352" s="46" t="s">
        <v>988</v>
      </c>
      <c r="D352" s="47" t="s">
        <v>469</v>
      </c>
      <c r="E352" s="205">
        <v>74.883899999999997</v>
      </c>
      <c r="F352" s="49"/>
      <c r="G352" s="50">
        <f>E352*F352</f>
        <v>0</v>
      </c>
      <c r="H352" s="51">
        <v>3.3E-3</v>
      </c>
      <c r="I352" s="52">
        <f>E352*H352</f>
        <v>0.24711686999999999</v>
      </c>
      <c r="J352" s="53" t="s">
        <v>605</v>
      </c>
    </row>
    <row r="353" spans="1:10" s="1" customFormat="1" ht="9.6" customHeight="1">
      <c r="A353" s="8"/>
      <c r="B353" s="213" t="s">
        <v>474</v>
      </c>
      <c r="C353" s="216" t="s">
        <v>989</v>
      </c>
      <c r="D353" s="214"/>
      <c r="E353" s="214"/>
      <c r="F353" s="214"/>
      <c r="G353" s="214"/>
      <c r="H353" s="214"/>
      <c r="I353" s="214"/>
      <c r="J353" s="215"/>
    </row>
    <row r="354" spans="1:10" s="1" customFormat="1" ht="9.6">
      <c r="A354" s="43">
        <f>A352+1</f>
        <v>171</v>
      </c>
      <c r="B354" s="45" t="s">
        <v>990</v>
      </c>
      <c r="C354" s="46" t="s">
        <v>991</v>
      </c>
      <c r="D354" s="47" t="s">
        <v>585</v>
      </c>
      <c r="E354" s="51">
        <v>1.7769999999999999</v>
      </c>
      <c r="F354" s="49"/>
      <c r="G354" s="50">
        <f>E354*F354</f>
        <v>0</v>
      </c>
      <c r="H354" s="51">
        <v>0</v>
      </c>
      <c r="I354" s="52">
        <f>E354*H354</f>
        <v>0</v>
      </c>
      <c r="J354" s="53" t="s">
        <v>470</v>
      </c>
    </row>
    <row r="355" spans="1:10" s="28" customFormat="1" ht="10.199999999999999">
      <c r="A355" s="62"/>
      <c r="B355" s="63">
        <v>713</v>
      </c>
      <c r="C355" s="64" t="s">
        <v>992</v>
      </c>
      <c r="D355" s="65"/>
      <c r="E355" s="65"/>
      <c r="F355" s="66"/>
      <c r="G355" s="67">
        <f>SUM(G344:G354)</f>
        <v>0</v>
      </c>
      <c r="H355" s="68"/>
      <c r="I355" s="69">
        <f>SUM(I344:I354)</f>
        <v>1.7771282956302719</v>
      </c>
      <c r="J355" s="70"/>
    </row>
    <row r="356" spans="1:10" s="28" customFormat="1" ht="10.199999999999999">
      <c r="A356" s="37"/>
      <c r="B356" s="38" t="s">
        <v>993</v>
      </c>
      <c r="C356" s="39" t="s">
        <v>994</v>
      </c>
      <c r="D356" s="36"/>
      <c r="E356" s="36"/>
      <c r="F356" s="40"/>
      <c r="G356" s="35"/>
      <c r="H356" s="41"/>
      <c r="I356" s="35"/>
      <c r="J356" s="42"/>
    </row>
    <row r="357" spans="1:10" s="1" customFormat="1" ht="28.8">
      <c r="A357" s="43">
        <f>A354+1</f>
        <v>172</v>
      </c>
      <c r="B357" s="45" t="s">
        <v>995</v>
      </c>
      <c r="C357" s="218" t="s">
        <v>996</v>
      </c>
      <c r="D357" s="47" t="s">
        <v>473</v>
      </c>
      <c r="E357" s="54">
        <v>60</v>
      </c>
      <c r="F357" s="49"/>
      <c r="G357" s="50">
        <f>E357*F357</f>
        <v>0</v>
      </c>
      <c r="H357" s="51">
        <v>2.5500000000000002E-3</v>
      </c>
      <c r="I357" s="52">
        <f>E357*H357</f>
        <v>0.15300000000000002</v>
      </c>
      <c r="J357" s="53" t="s">
        <v>470</v>
      </c>
    </row>
    <row r="358" spans="1:10" s="1" customFormat="1" ht="9.6" customHeight="1">
      <c r="A358" s="8"/>
      <c r="B358" s="213" t="s">
        <v>474</v>
      </c>
      <c r="C358" s="216" t="s">
        <v>997</v>
      </c>
      <c r="D358" s="214"/>
      <c r="E358" s="214"/>
      <c r="F358" s="214"/>
      <c r="G358" s="214"/>
      <c r="H358" s="214"/>
      <c r="I358" s="214"/>
      <c r="J358" s="215"/>
    </row>
    <row r="359" spans="1:10" s="1" customFormat="1" ht="28.8">
      <c r="A359" s="43">
        <f>A357+1</f>
        <v>173</v>
      </c>
      <c r="B359" s="45" t="s">
        <v>998</v>
      </c>
      <c r="C359" s="218" t="s">
        <v>999</v>
      </c>
      <c r="D359" s="47" t="s">
        <v>241</v>
      </c>
      <c r="E359" s="51">
        <v>13.44</v>
      </c>
      <c r="F359" s="49"/>
      <c r="G359" s="50">
        <f>E359*F359</f>
        <v>0</v>
      </c>
      <c r="H359" s="51">
        <v>2.288772E-2</v>
      </c>
      <c r="I359" s="52">
        <f>E359*H359</f>
        <v>0.3076109568</v>
      </c>
      <c r="J359" s="53" t="s">
        <v>470</v>
      </c>
    </row>
    <row r="360" spans="1:10" s="1" customFormat="1" ht="9.6" customHeight="1">
      <c r="A360" s="8"/>
      <c r="B360" s="213" t="s">
        <v>474</v>
      </c>
      <c r="C360" s="216" t="s">
        <v>1000</v>
      </c>
      <c r="D360" s="214"/>
      <c r="E360" s="214"/>
      <c r="F360" s="214"/>
      <c r="G360" s="214"/>
      <c r="H360" s="214"/>
      <c r="I360" s="214"/>
      <c r="J360" s="215"/>
    </row>
    <row r="361" spans="1:10" s="1" customFormat="1" ht="28.8">
      <c r="A361" s="43">
        <f>A359+1</f>
        <v>174</v>
      </c>
      <c r="B361" s="45" t="s">
        <v>1001</v>
      </c>
      <c r="C361" s="218" t="s">
        <v>1002</v>
      </c>
      <c r="D361" s="47" t="s">
        <v>241</v>
      </c>
      <c r="E361" s="51">
        <v>13.44</v>
      </c>
      <c r="F361" s="49"/>
      <c r="G361" s="50">
        <f>E361*F361</f>
        <v>0</v>
      </c>
      <c r="H361" s="51">
        <v>1.8E-3</v>
      </c>
      <c r="I361" s="52">
        <f>E361*H361</f>
        <v>2.4191999999999998E-2</v>
      </c>
      <c r="J361" s="53" t="s">
        <v>470</v>
      </c>
    </row>
    <row r="362" spans="1:10" s="1" customFormat="1" ht="9.6" customHeight="1">
      <c r="A362" s="8"/>
      <c r="B362" s="213" t="s">
        <v>474</v>
      </c>
      <c r="C362" s="216" t="s">
        <v>1000</v>
      </c>
      <c r="D362" s="214"/>
      <c r="E362" s="214"/>
      <c r="F362" s="214"/>
      <c r="G362" s="214"/>
      <c r="H362" s="214"/>
      <c r="I362" s="214"/>
      <c r="J362" s="215"/>
    </row>
    <row r="363" spans="1:10" s="1" customFormat="1" ht="28.8">
      <c r="A363" s="43">
        <f>A361+1</f>
        <v>175</v>
      </c>
      <c r="B363" s="45" t="s">
        <v>1001</v>
      </c>
      <c r="C363" s="218" t="s">
        <v>1002</v>
      </c>
      <c r="D363" s="47" t="s">
        <v>241</v>
      </c>
      <c r="E363" s="51">
        <v>13.44</v>
      </c>
      <c r="F363" s="49"/>
      <c r="G363" s="50">
        <f>E363*F363</f>
        <v>0</v>
      </c>
      <c r="H363" s="51">
        <v>1.8E-3</v>
      </c>
      <c r="I363" s="52">
        <f>E363*H363</f>
        <v>2.4191999999999998E-2</v>
      </c>
      <c r="J363" s="53" t="s">
        <v>470</v>
      </c>
    </row>
    <row r="364" spans="1:10" s="1" customFormat="1" ht="9.6" customHeight="1">
      <c r="A364" s="8"/>
      <c r="B364" s="213" t="s">
        <v>474</v>
      </c>
      <c r="C364" s="216" t="s">
        <v>1000</v>
      </c>
      <c r="D364" s="214"/>
      <c r="E364" s="214"/>
      <c r="F364" s="214"/>
      <c r="G364" s="214"/>
      <c r="H364" s="214"/>
      <c r="I364" s="214"/>
      <c r="J364" s="215"/>
    </row>
    <row r="365" spans="1:10" s="1" customFormat="1" ht="57.6">
      <c r="A365" s="43">
        <f>A363+1</f>
        <v>176</v>
      </c>
      <c r="B365" s="45" t="s">
        <v>1003</v>
      </c>
      <c r="C365" s="218" t="s">
        <v>1004</v>
      </c>
      <c r="D365" s="47" t="s">
        <v>669</v>
      </c>
      <c r="E365" s="48">
        <v>60</v>
      </c>
      <c r="F365" s="49"/>
      <c r="G365" s="50">
        <f>E365*F365</f>
        <v>0</v>
      </c>
      <c r="H365" s="51">
        <v>9.8999999999999999E-4</v>
      </c>
      <c r="I365" s="52">
        <f>E365*H365</f>
        <v>5.9400000000000001E-2</v>
      </c>
      <c r="J365" s="53" t="s">
        <v>470</v>
      </c>
    </row>
    <row r="366" spans="1:10" s="1" customFormat="1" ht="19.2">
      <c r="A366" s="43">
        <f>A365+1</f>
        <v>177</v>
      </c>
      <c r="B366" s="45" t="s">
        <v>1005</v>
      </c>
      <c r="C366" s="218" t="s">
        <v>1006</v>
      </c>
      <c r="D366" s="47" t="s">
        <v>241</v>
      </c>
      <c r="E366" s="51">
        <v>13.44</v>
      </c>
      <c r="F366" s="49"/>
      <c r="G366" s="50">
        <f>E366*F366</f>
        <v>0</v>
      </c>
      <c r="H366" s="51">
        <v>0.47</v>
      </c>
      <c r="I366" s="52">
        <f>E366*H366</f>
        <v>6.3167999999999997</v>
      </c>
      <c r="J366" s="53" t="s">
        <v>470</v>
      </c>
    </row>
    <row r="367" spans="1:10" s="1" customFormat="1" ht="9.6" customHeight="1">
      <c r="A367" s="8"/>
      <c r="B367" s="213" t="s">
        <v>474</v>
      </c>
      <c r="C367" s="216" t="s">
        <v>1000</v>
      </c>
      <c r="D367" s="214"/>
      <c r="E367" s="214"/>
      <c r="F367" s="214"/>
      <c r="G367" s="214"/>
      <c r="H367" s="214"/>
      <c r="I367" s="214"/>
      <c r="J367" s="215"/>
    </row>
    <row r="368" spans="1:10" s="1" customFormat="1" ht="9.6">
      <c r="A368" s="43">
        <f>A366+1</f>
        <v>178</v>
      </c>
      <c r="B368" s="45" t="s">
        <v>1007</v>
      </c>
      <c r="C368" s="218" t="s">
        <v>1008</v>
      </c>
      <c r="D368" s="47" t="s">
        <v>585</v>
      </c>
      <c r="E368" s="51">
        <v>6.8849999999999998</v>
      </c>
      <c r="F368" s="49"/>
      <c r="G368" s="50">
        <f>E368*F368</f>
        <v>0</v>
      </c>
      <c r="H368" s="51">
        <v>0</v>
      </c>
      <c r="I368" s="52">
        <f>E368*H368</f>
        <v>0</v>
      </c>
      <c r="J368" s="53" t="s">
        <v>470</v>
      </c>
    </row>
    <row r="369" spans="1:10" s="28" customFormat="1" ht="10.199999999999999">
      <c r="A369" s="62"/>
      <c r="B369" s="63">
        <v>762</v>
      </c>
      <c r="C369" s="64" t="s">
        <v>1009</v>
      </c>
      <c r="D369" s="65"/>
      <c r="E369" s="65"/>
      <c r="F369" s="66"/>
      <c r="G369" s="67">
        <f>SUM(G357:G368)</f>
        <v>0</v>
      </c>
      <c r="H369" s="68"/>
      <c r="I369" s="69">
        <f>SUM(I357:I368)</f>
        <v>6.8851949567999995</v>
      </c>
      <c r="J369" s="70"/>
    </row>
    <row r="370" spans="1:10" s="28" customFormat="1" ht="10.199999999999999">
      <c r="A370" s="37"/>
      <c r="B370" s="38" t="s">
        <v>1010</v>
      </c>
      <c r="C370" s="39" t="s">
        <v>1011</v>
      </c>
      <c r="D370" s="36"/>
      <c r="E370" s="36"/>
      <c r="F370" s="40"/>
      <c r="G370" s="35"/>
      <c r="H370" s="41"/>
      <c r="I370" s="35"/>
      <c r="J370" s="42"/>
    </row>
    <row r="371" spans="1:10" s="1" customFormat="1" ht="9.6">
      <c r="A371" s="43">
        <f>A368+1</f>
        <v>179</v>
      </c>
      <c r="B371" s="45" t="s">
        <v>1012</v>
      </c>
      <c r="C371" s="46" t="s">
        <v>1013</v>
      </c>
      <c r="D371" s="47" t="s">
        <v>473</v>
      </c>
      <c r="E371" s="54">
        <v>1.4</v>
      </c>
      <c r="F371" s="49"/>
      <c r="G371" s="50">
        <f>E371*F371</f>
        <v>0</v>
      </c>
      <c r="H371" s="51">
        <v>2.83257E-3</v>
      </c>
      <c r="I371" s="52">
        <f>E371*H371</f>
        <v>3.9655979999999999E-3</v>
      </c>
      <c r="J371" s="53" t="s">
        <v>470</v>
      </c>
    </row>
    <row r="372" spans="1:10" s="1" customFormat="1" ht="9.6">
      <c r="A372" s="43">
        <f>A371+1</f>
        <v>180</v>
      </c>
      <c r="B372" s="45" t="s">
        <v>1014</v>
      </c>
      <c r="C372" s="46" t="s">
        <v>1015</v>
      </c>
      <c r="D372" s="47" t="s">
        <v>473</v>
      </c>
      <c r="E372" s="54">
        <v>2.1</v>
      </c>
      <c r="F372" s="49"/>
      <c r="G372" s="50">
        <f>E372*F372</f>
        <v>0</v>
      </c>
      <c r="H372" s="51">
        <v>2.2348099999999998E-3</v>
      </c>
      <c r="I372" s="52">
        <f>E372*H372</f>
        <v>4.6931009999999999E-3</v>
      </c>
      <c r="J372" s="53" t="s">
        <v>470</v>
      </c>
    </row>
    <row r="373" spans="1:10" s="1" customFormat="1" ht="9.6">
      <c r="A373" s="43">
        <f>A372+1</f>
        <v>181</v>
      </c>
      <c r="B373" s="45" t="s">
        <v>1016</v>
      </c>
      <c r="C373" s="46" t="s">
        <v>1017</v>
      </c>
      <c r="D373" s="47" t="s">
        <v>473</v>
      </c>
      <c r="E373" s="54">
        <v>3.5999999999999996</v>
      </c>
      <c r="F373" s="49"/>
      <c r="G373" s="50">
        <f>E373*F373</f>
        <v>0</v>
      </c>
      <c r="H373" s="51">
        <v>3.36761E-3</v>
      </c>
      <c r="I373" s="52">
        <f>E373*H373</f>
        <v>1.2123396E-2</v>
      </c>
      <c r="J373" s="53" t="s">
        <v>470</v>
      </c>
    </row>
    <row r="374" spans="1:10" s="1" customFormat="1" ht="9.6" customHeight="1">
      <c r="A374" s="8"/>
      <c r="B374" s="213" t="s">
        <v>474</v>
      </c>
      <c r="C374" s="216" t="s">
        <v>1018</v>
      </c>
      <c r="D374" s="214"/>
      <c r="E374" s="214"/>
      <c r="F374" s="214"/>
      <c r="G374" s="214"/>
      <c r="H374" s="214"/>
      <c r="I374" s="214"/>
      <c r="J374" s="215"/>
    </row>
    <row r="375" spans="1:10" s="1" customFormat="1" ht="9.6">
      <c r="A375" s="43">
        <f>A373+1</f>
        <v>182</v>
      </c>
      <c r="B375" s="45" t="s">
        <v>1016</v>
      </c>
      <c r="C375" s="46" t="s">
        <v>1019</v>
      </c>
      <c r="D375" s="47" t="s">
        <v>473</v>
      </c>
      <c r="E375" s="205">
        <v>0.92</v>
      </c>
      <c r="F375" s="49"/>
      <c r="G375" s="50">
        <f>E375*F375</f>
        <v>0</v>
      </c>
      <c r="H375" s="51">
        <v>3.36761E-3</v>
      </c>
      <c r="I375" s="52">
        <f>E375*H375</f>
        <v>3.0982012000000001E-3</v>
      </c>
      <c r="J375" s="53" t="s">
        <v>470</v>
      </c>
    </row>
    <row r="376" spans="1:10" s="1" customFormat="1" ht="9.6">
      <c r="A376" s="43">
        <f>A375+1</f>
        <v>183</v>
      </c>
      <c r="B376" s="45" t="s">
        <v>1020</v>
      </c>
      <c r="C376" s="46" t="s">
        <v>1021</v>
      </c>
      <c r="D376" s="47" t="s">
        <v>473</v>
      </c>
      <c r="E376" s="54">
        <v>0.9</v>
      </c>
      <c r="F376" s="49"/>
      <c r="G376" s="50">
        <f>E376*F376</f>
        <v>0</v>
      </c>
      <c r="H376" s="51">
        <v>4.2386100000000003E-3</v>
      </c>
      <c r="I376" s="52">
        <f>E376*H376</f>
        <v>3.8147490000000005E-3</v>
      </c>
      <c r="J376" s="53" t="s">
        <v>470</v>
      </c>
    </row>
    <row r="377" spans="1:10" s="1" customFormat="1" ht="9.6">
      <c r="A377" s="43">
        <f>A376+1</f>
        <v>184</v>
      </c>
      <c r="B377" s="45" t="s">
        <v>1022</v>
      </c>
      <c r="C377" s="46" t="s">
        <v>1023</v>
      </c>
      <c r="D377" s="47" t="s">
        <v>473</v>
      </c>
      <c r="E377" s="54">
        <v>0.9</v>
      </c>
      <c r="F377" s="49"/>
      <c r="G377" s="50">
        <f>E377*F377</f>
        <v>0</v>
      </c>
      <c r="H377" s="51">
        <v>3.72741E-3</v>
      </c>
      <c r="I377" s="52">
        <f>E377*H377</f>
        <v>3.3546690000000002E-3</v>
      </c>
      <c r="J377" s="53" t="s">
        <v>470</v>
      </c>
    </row>
    <row r="378" spans="1:10" s="1" customFormat="1" ht="9.6">
      <c r="A378" s="43">
        <f>A377+1</f>
        <v>185</v>
      </c>
      <c r="B378" s="45" t="s">
        <v>1022</v>
      </c>
      <c r="C378" s="46" t="s">
        <v>1024</v>
      </c>
      <c r="D378" s="47" t="s">
        <v>473</v>
      </c>
      <c r="E378" s="54">
        <v>1.5</v>
      </c>
      <c r="F378" s="49"/>
      <c r="G378" s="50">
        <f>E378*F378</f>
        <v>0</v>
      </c>
      <c r="H378" s="51">
        <v>3.72741E-3</v>
      </c>
      <c r="I378" s="52">
        <f>E378*H378</f>
        <v>5.5911149999999998E-3</v>
      </c>
      <c r="J378" s="53" t="s">
        <v>470</v>
      </c>
    </row>
    <row r="379" spans="1:10" s="1" customFormat="1" ht="9.6">
      <c r="A379" s="43">
        <f>A378+1</f>
        <v>186</v>
      </c>
      <c r="B379" s="45" t="s">
        <v>1025</v>
      </c>
      <c r="C379" s="46" t="s">
        <v>1026</v>
      </c>
      <c r="D379" s="47" t="s">
        <v>473</v>
      </c>
      <c r="E379" s="205">
        <v>0.54</v>
      </c>
      <c r="F379" s="49"/>
      <c r="G379" s="50">
        <f>E379*F379</f>
        <v>0</v>
      </c>
      <c r="H379" s="51">
        <v>3.36761E-3</v>
      </c>
      <c r="I379" s="52">
        <f>E379*H379</f>
        <v>1.8185094000000002E-3</v>
      </c>
      <c r="J379" s="53" t="s">
        <v>470</v>
      </c>
    </row>
    <row r="380" spans="1:10" s="1" customFormat="1" ht="9.6">
      <c r="A380" s="43">
        <f>A379+1</f>
        <v>187</v>
      </c>
      <c r="B380" s="45" t="s">
        <v>1022</v>
      </c>
      <c r="C380" s="46" t="s">
        <v>1027</v>
      </c>
      <c r="D380" s="47" t="s">
        <v>473</v>
      </c>
      <c r="E380" s="54">
        <v>0.8</v>
      </c>
      <c r="F380" s="49"/>
      <c r="G380" s="50">
        <f>E380*F380</f>
        <v>0</v>
      </c>
      <c r="H380" s="51">
        <v>3.72741E-3</v>
      </c>
      <c r="I380" s="52">
        <f>E380*H380</f>
        <v>2.981928E-3</v>
      </c>
      <c r="J380" s="53" t="s">
        <v>470</v>
      </c>
    </row>
    <row r="381" spans="1:10" s="1" customFormat="1" ht="9.6">
      <c r="A381" s="43">
        <f>A380+1</f>
        <v>188</v>
      </c>
      <c r="B381" s="45" t="s">
        <v>1022</v>
      </c>
      <c r="C381" s="46" t="s">
        <v>1028</v>
      </c>
      <c r="D381" s="47" t="s">
        <v>473</v>
      </c>
      <c r="E381" s="54">
        <v>4.2</v>
      </c>
      <c r="F381" s="49"/>
      <c r="G381" s="50">
        <f>E381*F381</f>
        <v>0</v>
      </c>
      <c r="H381" s="51">
        <v>3.72741E-3</v>
      </c>
      <c r="I381" s="52">
        <f>E381*H381</f>
        <v>1.5655122E-2</v>
      </c>
      <c r="J381" s="53" t="s">
        <v>470</v>
      </c>
    </row>
    <row r="382" spans="1:10" s="1" customFormat="1" ht="9.6" customHeight="1">
      <c r="A382" s="8"/>
      <c r="B382" s="213" t="s">
        <v>474</v>
      </c>
      <c r="C382" s="216" t="s">
        <v>1029</v>
      </c>
      <c r="D382" s="214"/>
      <c r="E382" s="214"/>
      <c r="F382" s="214"/>
      <c r="G382" s="214"/>
      <c r="H382" s="214"/>
      <c r="I382" s="214"/>
      <c r="J382" s="215"/>
    </row>
    <row r="383" spans="1:10" s="1" customFormat="1" ht="9.6">
      <c r="A383" s="43">
        <f>A381+1</f>
        <v>189</v>
      </c>
      <c r="B383" s="45" t="s">
        <v>1022</v>
      </c>
      <c r="C383" s="46" t="s">
        <v>1030</v>
      </c>
      <c r="D383" s="47" t="s">
        <v>473</v>
      </c>
      <c r="E383" s="205">
        <v>0.88</v>
      </c>
      <c r="F383" s="49"/>
      <c r="G383" s="50">
        <f>E383*F383</f>
        <v>0</v>
      </c>
      <c r="H383" s="51">
        <v>3.72741E-3</v>
      </c>
      <c r="I383" s="52">
        <f>E383*H383</f>
        <v>3.2801207999999999E-3</v>
      </c>
      <c r="J383" s="53" t="s">
        <v>470</v>
      </c>
    </row>
    <row r="384" spans="1:10" s="1" customFormat="1" ht="9.6">
      <c r="A384" s="43">
        <f>A383+1</f>
        <v>190</v>
      </c>
      <c r="B384" s="45" t="s">
        <v>1022</v>
      </c>
      <c r="C384" s="46" t="s">
        <v>1031</v>
      </c>
      <c r="D384" s="47" t="s">
        <v>473</v>
      </c>
      <c r="E384" s="54">
        <v>2.36</v>
      </c>
      <c r="F384" s="49"/>
      <c r="G384" s="50">
        <f>E384*F384</f>
        <v>0</v>
      </c>
      <c r="H384" s="51">
        <v>3.72741E-3</v>
      </c>
      <c r="I384" s="52">
        <f>E384*H384</f>
        <v>8.7966876000000003E-3</v>
      </c>
      <c r="J384" s="53" t="s">
        <v>470</v>
      </c>
    </row>
    <row r="385" spans="1:10" s="1" customFormat="1" ht="9.6" customHeight="1">
      <c r="A385" s="8"/>
      <c r="B385" s="213" t="s">
        <v>474</v>
      </c>
      <c r="C385" s="216" t="s">
        <v>1032</v>
      </c>
      <c r="D385" s="214"/>
      <c r="E385" s="214"/>
      <c r="F385" s="214"/>
      <c r="G385" s="214"/>
      <c r="H385" s="214"/>
      <c r="I385" s="214"/>
      <c r="J385" s="215"/>
    </row>
    <row r="386" spans="1:10" s="1" customFormat="1" ht="9.6">
      <c r="A386" s="43">
        <f>A384+1</f>
        <v>191</v>
      </c>
      <c r="B386" s="45" t="s">
        <v>1033</v>
      </c>
      <c r="C386" s="46" t="s">
        <v>1034</v>
      </c>
      <c r="D386" s="47" t="s">
        <v>473</v>
      </c>
      <c r="E386" s="54">
        <v>23.3</v>
      </c>
      <c r="F386" s="49"/>
      <c r="G386" s="50">
        <f>E386*F386</f>
        <v>0</v>
      </c>
      <c r="H386" s="51">
        <v>2.8157099999999999E-3</v>
      </c>
      <c r="I386" s="52">
        <f>E386*H386</f>
        <v>6.5606043000000003E-2</v>
      </c>
      <c r="J386" s="53" t="s">
        <v>470</v>
      </c>
    </row>
    <row r="387" spans="1:10" s="1" customFormat="1" ht="9.6" customHeight="1">
      <c r="A387" s="8"/>
      <c r="B387" s="213" t="s">
        <v>474</v>
      </c>
      <c r="C387" s="216" t="s">
        <v>1035</v>
      </c>
      <c r="D387" s="214"/>
      <c r="E387" s="214"/>
      <c r="F387" s="214"/>
      <c r="G387" s="214"/>
      <c r="H387" s="214"/>
      <c r="I387" s="214"/>
      <c r="J387" s="215"/>
    </row>
    <row r="388" spans="1:10" s="1" customFormat="1" ht="9.6">
      <c r="A388" s="43">
        <f>A386+1</f>
        <v>192</v>
      </c>
      <c r="B388" s="45" t="s">
        <v>1036</v>
      </c>
      <c r="C388" s="46" t="s">
        <v>1037</v>
      </c>
      <c r="D388" s="47" t="s">
        <v>469</v>
      </c>
      <c r="E388" s="205">
        <v>6.57</v>
      </c>
      <c r="F388" s="49"/>
      <c r="G388" s="50">
        <f>E388*F388</f>
        <v>0</v>
      </c>
      <c r="H388" s="51">
        <v>5.9722999999999998E-3</v>
      </c>
      <c r="I388" s="52">
        <f>E388*H388</f>
        <v>3.9238011000000003E-2</v>
      </c>
      <c r="J388" s="53" t="s">
        <v>470</v>
      </c>
    </row>
    <row r="389" spans="1:10" s="1" customFormat="1" ht="9.6" customHeight="1">
      <c r="A389" s="8"/>
      <c r="B389" s="213" t="s">
        <v>474</v>
      </c>
      <c r="C389" s="216" t="s">
        <v>1038</v>
      </c>
      <c r="D389" s="214"/>
      <c r="E389" s="214"/>
      <c r="F389" s="214"/>
      <c r="G389" s="214"/>
      <c r="H389" s="214"/>
      <c r="I389" s="214"/>
      <c r="J389" s="215"/>
    </row>
    <row r="390" spans="1:10" s="1" customFormat="1" ht="9.6">
      <c r="A390" s="43">
        <f>A388+1</f>
        <v>193</v>
      </c>
      <c r="B390" s="45" t="s">
        <v>1022</v>
      </c>
      <c r="C390" s="46" t="s">
        <v>1039</v>
      </c>
      <c r="D390" s="47" t="s">
        <v>473</v>
      </c>
      <c r="E390" s="54">
        <v>2</v>
      </c>
      <c r="F390" s="49"/>
      <c r="G390" s="50">
        <f>E390*F390</f>
        <v>0</v>
      </c>
      <c r="H390" s="51">
        <v>3.72741E-3</v>
      </c>
      <c r="I390" s="52">
        <f>E390*H390</f>
        <v>7.45482E-3</v>
      </c>
      <c r="J390" s="53" t="s">
        <v>470</v>
      </c>
    </row>
    <row r="391" spans="1:10" s="1" customFormat="1" ht="9.6" customHeight="1">
      <c r="A391" s="8"/>
      <c r="B391" s="213" t="s">
        <v>474</v>
      </c>
      <c r="C391" s="216" t="s">
        <v>1040</v>
      </c>
      <c r="D391" s="214"/>
      <c r="E391" s="214"/>
      <c r="F391" s="214"/>
      <c r="G391" s="214"/>
      <c r="H391" s="214"/>
      <c r="I391" s="214"/>
      <c r="J391" s="215"/>
    </row>
    <row r="392" spans="1:10" s="1" customFormat="1" ht="9.6">
      <c r="A392" s="43">
        <f>A390+1</f>
        <v>194</v>
      </c>
      <c r="B392" s="45"/>
      <c r="C392" s="46" t="s">
        <v>1041</v>
      </c>
      <c r="D392" s="47" t="s">
        <v>35</v>
      </c>
      <c r="E392" s="48">
        <v>2</v>
      </c>
      <c r="F392" s="49"/>
      <c r="G392" s="50">
        <f>E392*F392</f>
        <v>0</v>
      </c>
      <c r="H392" s="51">
        <v>3.72741E-3</v>
      </c>
      <c r="I392" s="52">
        <f>E392*H392</f>
        <v>7.45482E-3</v>
      </c>
      <c r="J392" s="53"/>
    </row>
    <row r="393" spans="1:10" s="1" customFormat="1" ht="9.6">
      <c r="A393" s="43">
        <f>A392+1</f>
        <v>195</v>
      </c>
      <c r="B393" s="45" t="s">
        <v>1042</v>
      </c>
      <c r="C393" s="46" t="s">
        <v>1043</v>
      </c>
      <c r="D393" s="47" t="s">
        <v>473</v>
      </c>
      <c r="E393" s="54">
        <v>50.29999999999999</v>
      </c>
      <c r="F393" s="49"/>
      <c r="G393" s="50">
        <f>E393*F393</f>
        <v>0</v>
      </c>
      <c r="H393" s="51">
        <v>2.9706670000000002E-3</v>
      </c>
      <c r="I393" s="52">
        <f>E393*H393</f>
        <v>0.14942455009999997</v>
      </c>
      <c r="J393" s="53" t="s">
        <v>470</v>
      </c>
    </row>
    <row r="394" spans="1:10" s="1" customFormat="1" ht="9.6" customHeight="1">
      <c r="A394" s="8"/>
      <c r="B394" s="213" t="s">
        <v>474</v>
      </c>
      <c r="C394" s="216" t="s">
        <v>1044</v>
      </c>
      <c r="D394" s="214"/>
      <c r="E394" s="214"/>
      <c r="F394" s="214"/>
      <c r="G394" s="214"/>
      <c r="H394" s="214"/>
      <c r="I394" s="214"/>
      <c r="J394" s="215"/>
    </row>
    <row r="395" spans="1:10" s="1" customFormat="1" ht="9.6">
      <c r="A395" s="43">
        <f>A393+1</f>
        <v>196</v>
      </c>
      <c r="B395" s="45" t="s">
        <v>1042</v>
      </c>
      <c r="C395" s="46" t="s">
        <v>1045</v>
      </c>
      <c r="D395" s="47" t="s">
        <v>473</v>
      </c>
      <c r="E395" s="54">
        <v>20.2</v>
      </c>
      <c r="F395" s="49"/>
      <c r="G395" s="50">
        <f>E395*F395</f>
        <v>0</v>
      </c>
      <c r="H395" s="51">
        <v>2.9706670000000002E-3</v>
      </c>
      <c r="I395" s="52">
        <f>E395*H395</f>
        <v>6.0007473400000004E-2</v>
      </c>
      <c r="J395" s="53" t="s">
        <v>470</v>
      </c>
    </row>
    <row r="396" spans="1:10" s="1" customFormat="1" ht="9.6" customHeight="1">
      <c r="A396" s="8"/>
      <c r="B396" s="213" t="s">
        <v>474</v>
      </c>
      <c r="C396" s="216" t="s">
        <v>1046</v>
      </c>
      <c r="D396" s="214"/>
      <c r="E396" s="214"/>
      <c r="F396" s="214"/>
      <c r="G396" s="214"/>
      <c r="H396" s="214"/>
      <c r="I396" s="214"/>
      <c r="J396" s="215"/>
    </row>
    <row r="397" spans="1:10" s="1" customFormat="1" ht="9.6">
      <c r="A397" s="43">
        <f>A395+1</f>
        <v>197</v>
      </c>
      <c r="B397" s="45" t="s">
        <v>1047</v>
      </c>
      <c r="C397" s="46" t="s">
        <v>1048</v>
      </c>
      <c r="D397" s="47" t="s">
        <v>669</v>
      </c>
      <c r="E397" s="48">
        <v>11</v>
      </c>
      <c r="F397" s="49"/>
      <c r="G397" s="50">
        <f>E397*F397</f>
        <v>0</v>
      </c>
      <c r="H397" s="51">
        <v>2.8990000000000001E-3</v>
      </c>
      <c r="I397" s="52">
        <f>E397*H397</f>
        <v>3.1889000000000001E-2</v>
      </c>
      <c r="J397" s="53" t="s">
        <v>470</v>
      </c>
    </row>
    <row r="398" spans="1:10" s="1" customFormat="1" ht="9.6">
      <c r="A398" s="43">
        <f>A397+1</f>
        <v>198</v>
      </c>
      <c r="B398" s="45" t="s">
        <v>1049</v>
      </c>
      <c r="C398" s="46" t="s">
        <v>1050</v>
      </c>
      <c r="D398" s="47" t="s">
        <v>473</v>
      </c>
      <c r="E398" s="54">
        <v>88.97</v>
      </c>
      <c r="F398" s="49"/>
      <c r="G398" s="50">
        <f>E398*F398</f>
        <v>0</v>
      </c>
      <c r="H398" s="51">
        <v>2.9407259999999998E-3</v>
      </c>
      <c r="I398" s="52">
        <f>E398*H398</f>
        <v>0.26163639221999996</v>
      </c>
      <c r="J398" s="53" t="s">
        <v>470</v>
      </c>
    </row>
    <row r="399" spans="1:10" s="1" customFormat="1" ht="9.6" customHeight="1">
      <c r="A399" s="8"/>
      <c r="B399" s="213" t="s">
        <v>474</v>
      </c>
      <c r="C399" s="216" t="s">
        <v>1051</v>
      </c>
      <c r="D399" s="214"/>
      <c r="E399" s="214"/>
      <c r="F399" s="214"/>
      <c r="G399" s="214"/>
      <c r="H399" s="214"/>
      <c r="I399" s="214"/>
      <c r="J399" s="215"/>
    </row>
    <row r="400" spans="1:10" s="1" customFormat="1" ht="9.6">
      <c r="A400" s="43">
        <f>A398+1</f>
        <v>199</v>
      </c>
      <c r="B400" s="45" t="s">
        <v>1052</v>
      </c>
      <c r="C400" s="46" t="s">
        <v>1053</v>
      </c>
      <c r="D400" s="47" t="s">
        <v>469</v>
      </c>
      <c r="E400" s="205">
        <v>0.84</v>
      </c>
      <c r="F400" s="49"/>
      <c r="G400" s="50">
        <f>E400*F400</f>
        <v>0</v>
      </c>
      <c r="H400" s="51">
        <v>7.4920000000000004E-3</v>
      </c>
      <c r="I400" s="52">
        <f>E400*H400</f>
        <v>6.2932800000000001E-3</v>
      </c>
      <c r="J400" s="53" t="s">
        <v>470</v>
      </c>
    </row>
    <row r="401" spans="1:10" s="1" customFormat="1" ht="9.6" customHeight="1">
      <c r="A401" s="8"/>
      <c r="B401" s="213" t="s">
        <v>474</v>
      </c>
      <c r="C401" s="216" t="s">
        <v>1054</v>
      </c>
      <c r="D401" s="214"/>
      <c r="E401" s="214"/>
      <c r="F401" s="214"/>
      <c r="G401" s="214"/>
      <c r="H401" s="214"/>
      <c r="I401" s="214"/>
      <c r="J401" s="215"/>
    </row>
    <row r="402" spans="1:10" s="1" customFormat="1" ht="57.6">
      <c r="A402" s="43">
        <f>A400+1</f>
        <v>200</v>
      </c>
      <c r="B402" s="45" t="s">
        <v>1055</v>
      </c>
      <c r="C402" s="218" t="s">
        <v>1056</v>
      </c>
      <c r="D402" s="47" t="s">
        <v>469</v>
      </c>
      <c r="E402" s="48">
        <v>60</v>
      </c>
      <c r="F402" s="49"/>
      <c r="G402" s="50">
        <f>E402*F402</f>
        <v>0</v>
      </c>
      <c r="H402" s="51">
        <v>8.9470000000000001E-3</v>
      </c>
      <c r="I402" s="52">
        <f>E402*H402</f>
        <v>0.53681999999999996</v>
      </c>
      <c r="J402" s="53" t="s">
        <v>470</v>
      </c>
    </row>
    <row r="403" spans="1:10" s="1" customFormat="1" ht="9.6">
      <c r="A403" s="43">
        <f>A402+1</f>
        <v>201</v>
      </c>
      <c r="B403" s="45" t="s">
        <v>1057</v>
      </c>
      <c r="C403" s="46" t="s">
        <v>1058</v>
      </c>
      <c r="D403" s="47" t="s">
        <v>585</v>
      </c>
      <c r="E403" s="51">
        <v>1.2350000000000001</v>
      </c>
      <c r="F403" s="49"/>
      <c r="G403" s="50">
        <f>E403*F403</f>
        <v>0</v>
      </c>
      <c r="H403" s="51">
        <v>0</v>
      </c>
      <c r="I403" s="52">
        <f>E403*H403</f>
        <v>0</v>
      </c>
      <c r="J403" s="53" t="s">
        <v>470</v>
      </c>
    </row>
    <row r="404" spans="1:10" s="28" customFormat="1" ht="10.199999999999999">
      <c r="A404" s="62"/>
      <c r="B404" s="63">
        <v>764</v>
      </c>
      <c r="C404" s="64" t="s">
        <v>1059</v>
      </c>
      <c r="D404" s="65"/>
      <c r="E404" s="65"/>
      <c r="F404" s="66"/>
      <c r="G404" s="67">
        <f>SUM(G371:G403)</f>
        <v>0</v>
      </c>
      <c r="H404" s="68"/>
      <c r="I404" s="69">
        <f>SUM(I371:I403)</f>
        <v>1.23499758672</v>
      </c>
      <c r="J404" s="70"/>
    </row>
    <row r="405" spans="1:10" s="28" customFormat="1" ht="10.199999999999999">
      <c r="A405" s="37"/>
      <c r="B405" s="38" t="s">
        <v>587</v>
      </c>
      <c r="C405" s="39" t="s">
        <v>588</v>
      </c>
      <c r="D405" s="36"/>
      <c r="E405" s="36"/>
      <c r="F405" s="40"/>
      <c r="G405" s="35"/>
      <c r="H405" s="41"/>
      <c r="I405" s="35"/>
      <c r="J405" s="42"/>
    </row>
    <row r="406" spans="1:10" s="1" customFormat="1" ht="48">
      <c r="A406" s="43">
        <f>A403+1</f>
        <v>202</v>
      </c>
      <c r="B406" s="45" t="s">
        <v>1060</v>
      </c>
      <c r="C406" s="46" t="s">
        <v>1061</v>
      </c>
      <c r="D406" s="47" t="s">
        <v>591</v>
      </c>
      <c r="E406" s="48">
        <v>1</v>
      </c>
      <c r="F406" s="49"/>
      <c r="G406" s="50">
        <f>E406*F406</f>
        <v>0</v>
      </c>
      <c r="H406" s="51">
        <v>0</v>
      </c>
      <c r="I406" s="52">
        <f>E406*H406</f>
        <v>0</v>
      </c>
      <c r="J406" s="53"/>
    </row>
    <row r="407" spans="1:10" s="1" customFormat="1" ht="38.4">
      <c r="A407" s="43">
        <f>A406+1</f>
        <v>203</v>
      </c>
      <c r="B407" s="45" t="s">
        <v>1062</v>
      </c>
      <c r="C407" s="46" t="s">
        <v>1063</v>
      </c>
      <c r="D407" s="47" t="s">
        <v>591</v>
      </c>
      <c r="E407" s="48">
        <v>1</v>
      </c>
      <c r="F407" s="49"/>
      <c r="G407" s="50">
        <f>E407*F407</f>
        <v>0</v>
      </c>
      <c r="H407" s="51">
        <v>0</v>
      </c>
      <c r="I407" s="52">
        <f>E407*H407</f>
        <v>0</v>
      </c>
      <c r="J407" s="53"/>
    </row>
    <row r="408" spans="1:10" s="1" customFormat="1" ht="38.4">
      <c r="A408" s="43">
        <f>A407+1</f>
        <v>204</v>
      </c>
      <c r="B408" s="45" t="s">
        <v>1064</v>
      </c>
      <c r="C408" s="46" t="s">
        <v>1065</v>
      </c>
      <c r="D408" s="47" t="s">
        <v>591</v>
      </c>
      <c r="E408" s="48">
        <v>1</v>
      </c>
      <c r="F408" s="49"/>
      <c r="G408" s="50">
        <f>E408*F408</f>
        <v>0</v>
      </c>
      <c r="H408" s="51">
        <v>0</v>
      </c>
      <c r="I408" s="52">
        <f>E408*H408</f>
        <v>0</v>
      </c>
      <c r="J408" s="53"/>
    </row>
    <row r="409" spans="1:10" s="1" customFormat="1" ht="38.4">
      <c r="A409" s="43">
        <f>A408+1</f>
        <v>205</v>
      </c>
      <c r="B409" s="45" t="s">
        <v>1066</v>
      </c>
      <c r="C409" s="46" t="s">
        <v>1065</v>
      </c>
      <c r="D409" s="47" t="s">
        <v>591</v>
      </c>
      <c r="E409" s="48">
        <v>1</v>
      </c>
      <c r="F409" s="49"/>
      <c r="G409" s="50">
        <f>E409*F409</f>
        <v>0</v>
      </c>
      <c r="H409" s="51">
        <v>0</v>
      </c>
      <c r="I409" s="52">
        <f>E409*H409</f>
        <v>0</v>
      </c>
      <c r="J409" s="53"/>
    </row>
    <row r="410" spans="1:10" s="1" customFormat="1" ht="38.4">
      <c r="A410" s="43">
        <f>A409+1</f>
        <v>206</v>
      </c>
      <c r="B410" s="45" t="s">
        <v>1067</v>
      </c>
      <c r="C410" s="46" t="s">
        <v>1068</v>
      </c>
      <c r="D410" s="47" t="s">
        <v>591</v>
      </c>
      <c r="E410" s="48">
        <v>1</v>
      </c>
      <c r="F410" s="49"/>
      <c r="G410" s="50">
        <f>E410*F410</f>
        <v>0</v>
      </c>
      <c r="H410" s="51">
        <v>0</v>
      </c>
      <c r="I410" s="52">
        <f>E410*H410</f>
        <v>0</v>
      </c>
      <c r="J410" s="53"/>
    </row>
    <row r="411" spans="1:10" s="1" customFormat="1" ht="38.4">
      <c r="A411" s="43">
        <f>A410+1</f>
        <v>207</v>
      </c>
      <c r="B411" s="45" t="s">
        <v>1069</v>
      </c>
      <c r="C411" s="46" t="s">
        <v>1070</v>
      </c>
      <c r="D411" s="47" t="s">
        <v>591</v>
      </c>
      <c r="E411" s="48">
        <v>1</v>
      </c>
      <c r="F411" s="49"/>
      <c r="G411" s="50">
        <f>E411*F411</f>
        <v>0</v>
      </c>
      <c r="H411" s="51">
        <v>0</v>
      </c>
      <c r="I411" s="52">
        <f>E411*H411</f>
        <v>0</v>
      </c>
      <c r="J411" s="53"/>
    </row>
    <row r="412" spans="1:10" s="1" customFormat="1" ht="48">
      <c r="A412" s="43">
        <f>A411+1</f>
        <v>208</v>
      </c>
      <c r="B412" s="45" t="s">
        <v>1071</v>
      </c>
      <c r="C412" s="46" t="s">
        <v>1072</v>
      </c>
      <c r="D412" s="47" t="s">
        <v>591</v>
      </c>
      <c r="E412" s="48">
        <v>1</v>
      </c>
      <c r="F412" s="49"/>
      <c r="G412" s="50">
        <f>E412*F412</f>
        <v>0</v>
      </c>
      <c r="H412" s="51">
        <v>0</v>
      </c>
      <c r="I412" s="52">
        <f>E412*H412</f>
        <v>0</v>
      </c>
      <c r="J412" s="53"/>
    </row>
    <row r="413" spans="1:10" s="1" customFormat="1" ht="38.4">
      <c r="A413" s="43">
        <f>A412+1</f>
        <v>209</v>
      </c>
      <c r="B413" s="45" t="s">
        <v>1073</v>
      </c>
      <c r="C413" s="46" t="s">
        <v>1074</v>
      </c>
      <c r="D413" s="47" t="s">
        <v>591</v>
      </c>
      <c r="E413" s="48">
        <v>1</v>
      </c>
      <c r="F413" s="49"/>
      <c r="G413" s="50">
        <f>E413*F413</f>
        <v>0</v>
      </c>
      <c r="H413" s="51">
        <v>0</v>
      </c>
      <c r="I413" s="52">
        <f>E413*H413</f>
        <v>0</v>
      </c>
      <c r="J413" s="53"/>
    </row>
    <row r="414" spans="1:10" s="1" customFormat="1" ht="48">
      <c r="A414" s="43">
        <f>A413+1</f>
        <v>210</v>
      </c>
      <c r="B414" s="45" t="s">
        <v>1075</v>
      </c>
      <c r="C414" s="46" t="s">
        <v>1076</v>
      </c>
      <c r="D414" s="47" t="s">
        <v>591</v>
      </c>
      <c r="E414" s="48">
        <v>1</v>
      </c>
      <c r="F414" s="49"/>
      <c r="G414" s="50">
        <f>E414*F414</f>
        <v>0</v>
      </c>
      <c r="H414" s="51">
        <v>0</v>
      </c>
      <c r="I414" s="52">
        <f>E414*H414</f>
        <v>0</v>
      </c>
      <c r="J414" s="53"/>
    </row>
    <row r="415" spans="1:10" s="1" customFormat="1" ht="38.4">
      <c r="A415" s="43">
        <f>A414+1</f>
        <v>211</v>
      </c>
      <c r="B415" s="45" t="s">
        <v>1077</v>
      </c>
      <c r="C415" s="46" t="s">
        <v>1078</v>
      </c>
      <c r="D415" s="47" t="s">
        <v>591</v>
      </c>
      <c r="E415" s="48">
        <v>1</v>
      </c>
      <c r="F415" s="49"/>
      <c r="G415" s="50">
        <f>E415*F415</f>
        <v>0</v>
      </c>
      <c r="H415" s="51">
        <v>0</v>
      </c>
      <c r="I415" s="52">
        <f>E415*H415</f>
        <v>0</v>
      </c>
      <c r="J415" s="53"/>
    </row>
    <row r="416" spans="1:10" s="1" customFormat="1" ht="38.4">
      <c r="A416" s="43">
        <f>A415+1</f>
        <v>212</v>
      </c>
      <c r="B416" s="45" t="s">
        <v>1079</v>
      </c>
      <c r="C416" s="46" t="s">
        <v>1078</v>
      </c>
      <c r="D416" s="47" t="s">
        <v>591</v>
      </c>
      <c r="E416" s="48">
        <v>2</v>
      </c>
      <c r="F416" s="49"/>
      <c r="G416" s="50">
        <f>E416*F416</f>
        <v>0</v>
      </c>
      <c r="H416" s="51">
        <v>0</v>
      </c>
      <c r="I416" s="52">
        <f>E416*H416</f>
        <v>0</v>
      </c>
      <c r="J416" s="53"/>
    </row>
    <row r="417" spans="1:10" s="1" customFormat="1" ht="38.4">
      <c r="A417" s="43">
        <f>A416+1</f>
        <v>213</v>
      </c>
      <c r="B417" s="45" t="s">
        <v>1080</v>
      </c>
      <c r="C417" s="46" t="s">
        <v>1081</v>
      </c>
      <c r="D417" s="47" t="s">
        <v>591</v>
      </c>
      <c r="E417" s="48">
        <v>1</v>
      </c>
      <c r="F417" s="49"/>
      <c r="G417" s="50">
        <f>E417*F417</f>
        <v>0</v>
      </c>
      <c r="H417" s="51">
        <v>0</v>
      </c>
      <c r="I417" s="52">
        <f>E417*H417</f>
        <v>0</v>
      </c>
      <c r="J417" s="53"/>
    </row>
    <row r="418" spans="1:10" s="1" customFormat="1" ht="192">
      <c r="A418" s="43">
        <f>A417+1</f>
        <v>214</v>
      </c>
      <c r="B418" s="45" t="s">
        <v>1082</v>
      </c>
      <c r="C418" s="46" t="s">
        <v>1083</v>
      </c>
      <c r="D418" s="47" t="s">
        <v>591</v>
      </c>
      <c r="E418" s="48">
        <v>2</v>
      </c>
      <c r="F418" s="49"/>
      <c r="G418" s="50">
        <f>E418*F418</f>
        <v>0</v>
      </c>
      <c r="H418" s="51">
        <v>0</v>
      </c>
      <c r="I418" s="52">
        <f>E418*H418</f>
        <v>0</v>
      </c>
      <c r="J418" s="53"/>
    </row>
    <row r="419" spans="1:10" s="1" customFormat="1" ht="201.6">
      <c r="A419" s="43">
        <f>A418+1</f>
        <v>215</v>
      </c>
      <c r="B419" s="45" t="s">
        <v>1084</v>
      </c>
      <c r="C419" s="46" t="s">
        <v>1085</v>
      </c>
      <c r="D419" s="47" t="s">
        <v>591</v>
      </c>
      <c r="E419" s="48">
        <v>6</v>
      </c>
      <c r="F419" s="49"/>
      <c r="G419" s="50">
        <f>E419*F419</f>
        <v>0</v>
      </c>
      <c r="H419" s="51">
        <v>0</v>
      </c>
      <c r="I419" s="52">
        <f>E419*H419</f>
        <v>0</v>
      </c>
      <c r="J419" s="53"/>
    </row>
    <row r="420" spans="1:10" s="1" customFormat="1" ht="115.2">
      <c r="A420" s="43">
        <f>A419+1</f>
        <v>216</v>
      </c>
      <c r="B420" s="45" t="s">
        <v>1086</v>
      </c>
      <c r="C420" s="46" t="s">
        <v>1087</v>
      </c>
      <c r="D420" s="47" t="s">
        <v>591</v>
      </c>
      <c r="E420" s="48">
        <v>1</v>
      </c>
      <c r="F420" s="49"/>
      <c r="G420" s="50">
        <f>E420*F420</f>
        <v>0</v>
      </c>
      <c r="H420" s="51">
        <v>0</v>
      </c>
      <c r="I420" s="52">
        <f>E420*H420</f>
        <v>0</v>
      </c>
      <c r="J420" s="53"/>
    </row>
    <row r="421" spans="1:10" s="1" customFormat="1" ht="182.4">
      <c r="A421" s="43">
        <f>A420+1</f>
        <v>217</v>
      </c>
      <c r="B421" s="45" t="s">
        <v>1088</v>
      </c>
      <c r="C421" s="46" t="s">
        <v>1089</v>
      </c>
      <c r="D421" s="47" t="s">
        <v>591</v>
      </c>
      <c r="E421" s="48">
        <v>3</v>
      </c>
      <c r="F421" s="49"/>
      <c r="G421" s="50">
        <f>E421*F421</f>
        <v>0</v>
      </c>
      <c r="H421" s="51">
        <v>0</v>
      </c>
      <c r="I421" s="52">
        <f>E421*H421</f>
        <v>0</v>
      </c>
      <c r="J421" s="53"/>
    </row>
    <row r="422" spans="1:10" s="1" customFormat="1" ht="153.6">
      <c r="A422" s="43">
        <f>A421+1</f>
        <v>218</v>
      </c>
      <c r="B422" s="45" t="s">
        <v>1090</v>
      </c>
      <c r="C422" s="46" t="s">
        <v>1091</v>
      </c>
      <c r="D422" s="47" t="s">
        <v>591</v>
      </c>
      <c r="E422" s="48">
        <v>1</v>
      </c>
      <c r="F422" s="49"/>
      <c r="G422" s="50">
        <f>E422*F422</f>
        <v>0</v>
      </c>
      <c r="H422" s="51">
        <v>0</v>
      </c>
      <c r="I422" s="52">
        <f>E422*H422</f>
        <v>0</v>
      </c>
      <c r="J422" s="53"/>
    </row>
    <row r="423" spans="1:10" s="1" customFormat="1" ht="153.6">
      <c r="A423" s="43">
        <f>A422+1</f>
        <v>219</v>
      </c>
      <c r="B423" s="45" t="s">
        <v>1092</v>
      </c>
      <c r="C423" s="46" t="s">
        <v>1093</v>
      </c>
      <c r="D423" s="47" t="s">
        <v>591</v>
      </c>
      <c r="E423" s="48">
        <v>1</v>
      </c>
      <c r="F423" s="49"/>
      <c r="G423" s="50">
        <f>E423*F423</f>
        <v>0</v>
      </c>
      <c r="H423" s="51">
        <v>0</v>
      </c>
      <c r="I423" s="52">
        <f>E423*H423</f>
        <v>0</v>
      </c>
      <c r="J423" s="53"/>
    </row>
    <row r="424" spans="1:10" s="1" customFormat="1" ht="144">
      <c r="A424" s="43">
        <f>A423+1</f>
        <v>220</v>
      </c>
      <c r="B424" s="45" t="s">
        <v>1094</v>
      </c>
      <c r="C424" s="46" t="s">
        <v>1095</v>
      </c>
      <c r="D424" s="47" t="s">
        <v>591</v>
      </c>
      <c r="E424" s="48">
        <v>3</v>
      </c>
      <c r="F424" s="49"/>
      <c r="G424" s="50">
        <f>E424*F424</f>
        <v>0</v>
      </c>
      <c r="H424" s="51">
        <v>0</v>
      </c>
      <c r="I424" s="52">
        <f>E424*H424</f>
        <v>0</v>
      </c>
      <c r="J424" s="53"/>
    </row>
    <row r="425" spans="1:10" s="1" customFormat="1" ht="144">
      <c r="A425" s="43">
        <f>A424+1</f>
        <v>221</v>
      </c>
      <c r="B425" s="45" t="s">
        <v>1096</v>
      </c>
      <c r="C425" s="46" t="s">
        <v>1097</v>
      </c>
      <c r="D425" s="47" t="s">
        <v>591</v>
      </c>
      <c r="E425" s="48">
        <v>1</v>
      </c>
      <c r="F425" s="49"/>
      <c r="G425" s="50">
        <f>E425*F425</f>
        <v>0</v>
      </c>
      <c r="H425" s="51">
        <v>0</v>
      </c>
      <c r="I425" s="52">
        <f>E425*H425</f>
        <v>0</v>
      </c>
      <c r="J425" s="53"/>
    </row>
    <row r="426" spans="1:10" s="1" customFormat="1" ht="144">
      <c r="A426" s="43">
        <f>A425+1</f>
        <v>222</v>
      </c>
      <c r="B426" s="45" t="s">
        <v>1098</v>
      </c>
      <c r="C426" s="46" t="s">
        <v>1099</v>
      </c>
      <c r="D426" s="47" t="s">
        <v>591</v>
      </c>
      <c r="E426" s="48">
        <v>1</v>
      </c>
      <c r="F426" s="49"/>
      <c r="G426" s="50">
        <f>E426*F426</f>
        <v>0</v>
      </c>
      <c r="H426" s="51">
        <v>0</v>
      </c>
      <c r="I426" s="52">
        <f>E426*H426</f>
        <v>0</v>
      </c>
      <c r="J426" s="53"/>
    </row>
    <row r="427" spans="1:10" s="1" customFormat="1" ht="144">
      <c r="A427" s="43">
        <f>A426+1</f>
        <v>223</v>
      </c>
      <c r="B427" s="45" t="s">
        <v>1100</v>
      </c>
      <c r="C427" s="46" t="s">
        <v>1101</v>
      </c>
      <c r="D427" s="47" t="s">
        <v>591</v>
      </c>
      <c r="E427" s="48">
        <v>1</v>
      </c>
      <c r="F427" s="49"/>
      <c r="G427" s="50">
        <f>E427*F427</f>
        <v>0</v>
      </c>
      <c r="H427" s="51">
        <v>0</v>
      </c>
      <c r="I427" s="52">
        <f>E427*H427</f>
        <v>0</v>
      </c>
      <c r="J427" s="53"/>
    </row>
    <row r="428" spans="1:10" s="1" customFormat="1" ht="144">
      <c r="A428" s="43">
        <f>A427+1</f>
        <v>224</v>
      </c>
      <c r="B428" s="45" t="s">
        <v>1102</v>
      </c>
      <c r="C428" s="46" t="s">
        <v>1103</v>
      </c>
      <c r="D428" s="47" t="s">
        <v>591</v>
      </c>
      <c r="E428" s="48">
        <v>1</v>
      </c>
      <c r="F428" s="49"/>
      <c r="G428" s="50">
        <f>E428*F428</f>
        <v>0</v>
      </c>
      <c r="H428" s="51">
        <v>0</v>
      </c>
      <c r="I428" s="52">
        <f>E428*H428</f>
        <v>0</v>
      </c>
      <c r="J428" s="53"/>
    </row>
    <row r="429" spans="1:10" s="1" customFormat="1" ht="144">
      <c r="A429" s="43">
        <f>A428+1</f>
        <v>225</v>
      </c>
      <c r="B429" s="45" t="s">
        <v>1104</v>
      </c>
      <c r="C429" s="46" t="s">
        <v>1105</v>
      </c>
      <c r="D429" s="47" t="s">
        <v>591</v>
      </c>
      <c r="E429" s="48">
        <v>2</v>
      </c>
      <c r="F429" s="49"/>
      <c r="G429" s="50">
        <f>E429*F429</f>
        <v>0</v>
      </c>
      <c r="H429" s="51">
        <v>0</v>
      </c>
      <c r="I429" s="52">
        <f>E429*H429</f>
        <v>0</v>
      </c>
      <c r="J429" s="53"/>
    </row>
    <row r="430" spans="1:10" s="1" customFormat="1" ht="144">
      <c r="A430" s="43">
        <f>A429+1</f>
        <v>226</v>
      </c>
      <c r="B430" s="45" t="s">
        <v>1106</v>
      </c>
      <c r="C430" s="46" t="s">
        <v>1107</v>
      </c>
      <c r="D430" s="47" t="s">
        <v>591</v>
      </c>
      <c r="E430" s="48">
        <v>1</v>
      </c>
      <c r="F430" s="49"/>
      <c r="G430" s="50">
        <f>E430*F430</f>
        <v>0</v>
      </c>
      <c r="H430" s="51">
        <v>0</v>
      </c>
      <c r="I430" s="52">
        <f>E430*H430</f>
        <v>0</v>
      </c>
      <c r="J430" s="53"/>
    </row>
    <row r="431" spans="1:10" s="1" customFormat="1" ht="144">
      <c r="A431" s="43">
        <f>A430+1</f>
        <v>227</v>
      </c>
      <c r="B431" s="45" t="s">
        <v>1108</v>
      </c>
      <c r="C431" s="46" t="s">
        <v>1109</v>
      </c>
      <c r="D431" s="47" t="s">
        <v>591</v>
      </c>
      <c r="E431" s="48">
        <v>2</v>
      </c>
      <c r="F431" s="49"/>
      <c r="G431" s="50">
        <f>E431*F431</f>
        <v>0</v>
      </c>
      <c r="H431" s="51">
        <v>0</v>
      </c>
      <c r="I431" s="52">
        <f>E431*H431</f>
        <v>0</v>
      </c>
      <c r="J431" s="53"/>
    </row>
    <row r="432" spans="1:10" s="1" customFormat="1" ht="144">
      <c r="A432" s="43">
        <f>A431+1</f>
        <v>228</v>
      </c>
      <c r="B432" s="45" t="s">
        <v>1110</v>
      </c>
      <c r="C432" s="46" t="s">
        <v>1111</v>
      </c>
      <c r="D432" s="47" t="s">
        <v>591</v>
      </c>
      <c r="E432" s="48">
        <v>1</v>
      </c>
      <c r="F432" s="49"/>
      <c r="G432" s="50">
        <f>E432*F432</f>
        <v>0</v>
      </c>
      <c r="H432" s="51">
        <v>0</v>
      </c>
      <c r="I432" s="52">
        <f>E432*H432</f>
        <v>0</v>
      </c>
      <c r="J432" s="53"/>
    </row>
    <row r="433" spans="1:10" s="1" customFormat="1" ht="105.6">
      <c r="A433" s="43">
        <f>A432+1</f>
        <v>229</v>
      </c>
      <c r="B433" s="45" t="s">
        <v>1112</v>
      </c>
      <c r="C433" s="46" t="s">
        <v>1113</v>
      </c>
      <c r="D433" s="47" t="s">
        <v>591</v>
      </c>
      <c r="E433" s="48">
        <v>8</v>
      </c>
      <c r="F433" s="49"/>
      <c r="G433" s="50">
        <f>E433*F433</f>
        <v>0</v>
      </c>
      <c r="H433" s="51">
        <v>0</v>
      </c>
      <c r="I433" s="52">
        <f>E433*H433</f>
        <v>0</v>
      </c>
      <c r="J433" s="53"/>
    </row>
    <row r="434" spans="1:10" s="1" customFormat="1" ht="144">
      <c r="A434" s="43">
        <f>A433+1</f>
        <v>230</v>
      </c>
      <c r="B434" s="45" t="s">
        <v>1114</v>
      </c>
      <c r="C434" s="46" t="s">
        <v>1115</v>
      </c>
      <c r="D434" s="47" t="s">
        <v>591</v>
      </c>
      <c r="E434" s="48">
        <v>2</v>
      </c>
      <c r="F434" s="49"/>
      <c r="G434" s="50">
        <f>E434*F434</f>
        <v>0</v>
      </c>
      <c r="H434" s="51">
        <v>0</v>
      </c>
      <c r="I434" s="52">
        <f>E434*H434</f>
        <v>0</v>
      </c>
      <c r="J434" s="53"/>
    </row>
    <row r="435" spans="1:10" s="1" customFormat="1" ht="9.6">
      <c r="A435" s="43">
        <f>A434+1</f>
        <v>231</v>
      </c>
      <c r="B435" s="45"/>
      <c r="C435" s="46" t="s">
        <v>1116</v>
      </c>
      <c r="D435" s="47" t="s">
        <v>591</v>
      </c>
      <c r="E435" s="48">
        <v>1</v>
      </c>
      <c r="F435" s="49"/>
      <c r="G435" s="50">
        <f>E435*F435</f>
        <v>0</v>
      </c>
      <c r="H435" s="51">
        <v>0</v>
      </c>
      <c r="I435" s="52">
        <f>E435*H435</f>
        <v>0</v>
      </c>
      <c r="J435" s="53"/>
    </row>
    <row r="436" spans="1:10" s="1" customFormat="1" ht="9.6">
      <c r="A436" s="43">
        <f>A435+1</f>
        <v>232</v>
      </c>
      <c r="B436" s="45"/>
      <c r="C436" s="46" t="s">
        <v>1117</v>
      </c>
      <c r="D436" s="47" t="s">
        <v>591</v>
      </c>
      <c r="E436" s="48">
        <v>1</v>
      </c>
      <c r="F436" s="49"/>
      <c r="G436" s="50">
        <f>E436*F436</f>
        <v>0</v>
      </c>
      <c r="H436" s="51">
        <v>0</v>
      </c>
      <c r="I436" s="52">
        <f>E436*H436</f>
        <v>0</v>
      </c>
      <c r="J436" s="53"/>
    </row>
    <row r="437" spans="1:10" s="1" customFormat="1" ht="9.6">
      <c r="A437" s="43">
        <f>A436+1</f>
        <v>233</v>
      </c>
      <c r="B437" s="45"/>
      <c r="C437" s="46" t="s">
        <v>1118</v>
      </c>
      <c r="D437" s="47" t="s">
        <v>591</v>
      </c>
      <c r="E437" s="48">
        <v>1</v>
      </c>
      <c r="F437" s="49"/>
      <c r="G437" s="50">
        <f>E437*F437</f>
        <v>0</v>
      </c>
      <c r="H437" s="51">
        <v>0</v>
      </c>
      <c r="I437" s="52">
        <f>E437*H437</f>
        <v>0</v>
      </c>
      <c r="J437" s="53"/>
    </row>
    <row r="438" spans="1:10" s="1" customFormat="1" ht="19.2">
      <c r="A438" s="43">
        <f>A437+1</f>
        <v>234</v>
      </c>
      <c r="B438" s="45" t="s">
        <v>1119</v>
      </c>
      <c r="C438" s="46" t="s">
        <v>1120</v>
      </c>
      <c r="D438" s="47" t="s">
        <v>129</v>
      </c>
      <c r="E438" s="48">
        <v>3</v>
      </c>
      <c r="F438" s="49"/>
      <c r="G438" s="50">
        <f>E438*F438</f>
        <v>0</v>
      </c>
      <c r="H438" s="51">
        <v>0</v>
      </c>
      <c r="I438" s="52">
        <f>E438*H438</f>
        <v>0</v>
      </c>
      <c r="J438" s="53"/>
    </row>
    <row r="439" spans="1:10" s="1" customFormat="1" ht="9.6">
      <c r="A439" s="43">
        <f>A438+1</f>
        <v>235</v>
      </c>
      <c r="B439" s="45" t="s">
        <v>1121</v>
      </c>
      <c r="C439" s="46" t="s">
        <v>1122</v>
      </c>
      <c r="D439" s="47" t="s">
        <v>129</v>
      </c>
      <c r="E439" s="48">
        <v>5</v>
      </c>
      <c r="F439" s="49"/>
      <c r="G439" s="50">
        <f>E439*F439</f>
        <v>0</v>
      </c>
      <c r="H439" s="51">
        <v>0</v>
      </c>
      <c r="I439" s="52">
        <f>E439*H439</f>
        <v>0</v>
      </c>
      <c r="J439" s="53"/>
    </row>
    <row r="440" spans="1:10" s="1" customFormat="1" ht="9.6" customHeight="1">
      <c r="A440" s="8"/>
      <c r="B440" s="213" t="s">
        <v>474</v>
      </c>
      <c r="C440" s="216" t="s">
        <v>1123</v>
      </c>
      <c r="D440" s="214"/>
      <c r="E440" s="214"/>
      <c r="F440" s="214"/>
      <c r="G440" s="214"/>
      <c r="H440" s="214"/>
      <c r="I440" s="214"/>
      <c r="J440" s="215"/>
    </row>
    <row r="441" spans="1:10" s="1" customFormat="1" ht="19.2">
      <c r="A441" s="43">
        <f>A439+1</f>
        <v>236</v>
      </c>
      <c r="B441" s="45" t="s">
        <v>1124</v>
      </c>
      <c r="C441" s="46" t="s">
        <v>1125</v>
      </c>
      <c r="D441" s="47" t="s">
        <v>129</v>
      </c>
      <c r="E441" s="48">
        <v>3</v>
      </c>
      <c r="F441" s="49"/>
      <c r="G441" s="50">
        <f>E441*F441</f>
        <v>0</v>
      </c>
      <c r="H441" s="51">
        <v>0</v>
      </c>
      <c r="I441" s="52">
        <f>E441*H441</f>
        <v>0</v>
      </c>
      <c r="J441" s="53"/>
    </row>
    <row r="442" spans="1:10" s="28" customFormat="1" ht="10.199999999999999">
      <c r="A442" s="62"/>
      <c r="B442" s="63">
        <v>766</v>
      </c>
      <c r="C442" s="64" t="s">
        <v>592</v>
      </c>
      <c r="D442" s="65"/>
      <c r="E442" s="65"/>
      <c r="F442" s="66"/>
      <c r="G442" s="67">
        <f>SUM(G406:G441)</f>
        <v>0</v>
      </c>
      <c r="H442" s="68"/>
      <c r="I442" s="69">
        <f>SUM(I406:I441)</f>
        <v>0</v>
      </c>
      <c r="J442" s="70"/>
    </row>
    <row r="443" spans="1:10" s="28" customFormat="1" ht="10.199999999999999">
      <c r="A443" s="37"/>
      <c r="B443" s="38" t="s">
        <v>282</v>
      </c>
      <c r="C443" s="39" t="s">
        <v>283</v>
      </c>
      <c r="D443" s="36"/>
      <c r="E443" s="36"/>
      <c r="F443" s="40"/>
      <c r="G443" s="35"/>
      <c r="H443" s="41"/>
      <c r="I443" s="35"/>
      <c r="J443" s="42"/>
    </row>
    <row r="444" spans="1:10" s="1" customFormat="1" ht="9.6">
      <c r="A444" s="43">
        <f>A441+1</f>
        <v>237</v>
      </c>
      <c r="B444" s="45"/>
      <c r="C444" s="46" t="s">
        <v>1126</v>
      </c>
      <c r="D444" s="47" t="s">
        <v>129</v>
      </c>
      <c r="E444" s="48">
        <v>1</v>
      </c>
      <c r="F444" s="49"/>
      <c r="G444" s="50">
        <f>E444*F444</f>
        <v>0</v>
      </c>
      <c r="H444" s="51">
        <v>0</v>
      </c>
      <c r="I444" s="52">
        <f>E444*H444</f>
        <v>0</v>
      </c>
      <c r="J444" s="53"/>
    </row>
    <row r="445" spans="1:10" s="1" customFormat="1" ht="9.6">
      <c r="A445" s="43">
        <f>A444+1</f>
        <v>238</v>
      </c>
      <c r="B445" s="45"/>
      <c r="C445" s="46" t="s">
        <v>1127</v>
      </c>
      <c r="D445" s="47" t="s">
        <v>129</v>
      </c>
      <c r="E445" s="48">
        <v>1</v>
      </c>
      <c r="F445" s="49"/>
      <c r="G445" s="50">
        <f>E445*F445</f>
        <v>0</v>
      </c>
      <c r="H445" s="51">
        <v>0</v>
      </c>
      <c r="I445" s="52">
        <f>E445*H445</f>
        <v>0</v>
      </c>
      <c r="J445" s="53"/>
    </row>
    <row r="446" spans="1:10" s="1" customFormat="1" ht="9.6">
      <c r="A446" s="43">
        <f>A445+1</f>
        <v>239</v>
      </c>
      <c r="B446" s="45"/>
      <c r="C446" s="46" t="s">
        <v>1128</v>
      </c>
      <c r="D446" s="47" t="s">
        <v>129</v>
      </c>
      <c r="E446" s="48">
        <v>1</v>
      </c>
      <c r="F446" s="49"/>
      <c r="G446" s="50">
        <f>E446*F446</f>
        <v>0</v>
      </c>
      <c r="H446" s="51">
        <v>0</v>
      </c>
      <c r="I446" s="52">
        <f>E446*H446</f>
        <v>0</v>
      </c>
      <c r="J446" s="53"/>
    </row>
    <row r="447" spans="1:10" s="1" customFormat="1" ht="9.6">
      <c r="A447" s="43">
        <f>A446+1</f>
        <v>240</v>
      </c>
      <c r="B447" s="45"/>
      <c r="C447" s="46" t="s">
        <v>1129</v>
      </c>
      <c r="D447" s="47" t="s">
        <v>129</v>
      </c>
      <c r="E447" s="48">
        <v>1</v>
      </c>
      <c r="F447" s="49"/>
      <c r="G447" s="50">
        <f>E447*F447</f>
        <v>0</v>
      </c>
      <c r="H447" s="51">
        <v>0</v>
      </c>
      <c r="I447" s="52">
        <f>E447*H447</f>
        <v>0</v>
      </c>
      <c r="J447" s="53"/>
    </row>
    <row r="448" spans="1:10" s="1" customFormat="1" ht="9.6">
      <c r="A448" s="43">
        <f>A447+1</f>
        <v>241</v>
      </c>
      <c r="B448" s="45"/>
      <c r="C448" s="46" t="s">
        <v>1130</v>
      </c>
      <c r="D448" s="47" t="s">
        <v>129</v>
      </c>
      <c r="E448" s="48">
        <v>1</v>
      </c>
      <c r="F448" s="49"/>
      <c r="G448" s="50">
        <f>E448*F448</f>
        <v>0</v>
      </c>
      <c r="H448" s="51">
        <v>0</v>
      </c>
      <c r="I448" s="52">
        <f>E448*H448</f>
        <v>0</v>
      </c>
      <c r="J448" s="53"/>
    </row>
    <row r="449" spans="1:10" s="1" customFormat="1" ht="9.6">
      <c r="A449" s="43">
        <f>A448+1</f>
        <v>242</v>
      </c>
      <c r="B449" s="45"/>
      <c r="C449" s="46" t="s">
        <v>1131</v>
      </c>
      <c r="D449" s="47" t="s">
        <v>129</v>
      </c>
      <c r="E449" s="48">
        <v>1</v>
      </c>
      <c r="F449" s="49"/>
      <c r="G449" s="50">
        <f>E449*F449</f>
        <v>0</v>
      </c>
      <c r="H449" s="51">
        <v>0</v>
      </c>
      <c r="I449" s="52">
        <f>E449*H449</f>
        <v>0</v>
      </c>
      <c r="J449" s="53"/>
    </row>
    <row r="450" spans="1:10" s="1" customFormat="1" ht="19.2">
      <c r="A450" s="43">
        <f>A449+1</f>
        <v>243</v>
      </c>
      <c r="B450" s="45"/>
      <c r="C450" s="46" t="s">
        <v>1132</v>
      </c>
      <c r="D450" s="47" t="s">
        <v>129</v>
      </c>
      <c r="E450" s="48">
        <v>1</v>
      </c>
      <c r="F450" s="49"/>
      <c r="G450" s="50">
        <f>E450*F450</f>
        <v>0</v>
      </c>
      <c r="H450" s="51">
        <v>0</v>
      </c>
      <c r="I450" s="52">
        <f>E450*H450</f>
        <v>0</v>
      </c>
      <c r="J450" s="53"/>
    </row>
    <row r="451" spans="1:10" s="1" customFormat="1" ht="9.6">
      <c r="A451" s="43">
        <f>A450+1</f>
        <v>244</v>
      </c>
      <c r="B451" s="45"/>
      <c r="C451" s="46" t="s">
        <v>1133</v>
      </c>
      <c r="D451" s="47" t="s">
        <v>129</v>
      </c>
      <c r="E451" s="48">
        <v>1</v>
      </c>
      <c r="F451" s="49"/>
      <c r="G451" s="50">
        <f>E451*F451</f>
        <v>0</v>
      </c>
      <c r="H451" s="51">
        <v>0</v>
      </c>
      <c r="I451" s="52">
        <f>E451*H451</f>
        <v>0</v>
      </c>
      <c r="J451" s="53"/>
    </row>
    <row r="452" spans="1:10" s="1" customFormat="1" ht="19.2">
      <c r="A452" s="43">
        <f>A451+1</f>
        <v>245</v>
      </c>
      <c r="B452" s="45"/>
      <c r="C452" s="46" t="s">
        <v>1134</v>
      </c>
      <c r="D452" s="47" t="s">
        <v>129</v>
      </c>
      <c r="E452" s="48">
        <v>1</v>
      </c>
      <c r="F452" s="49"/>
      <c r="G452" s="50">
        <f>E452*F452</f>
        <v>0</v>
      </c>
      <c r="H452" s="51">
        <v>0</v>
      </c>
      <c r="I452" s="52">
        <f>E452*H452</f>
        <v>0</v>
      </c>
      <c r="J452" s="53"/>
    </row>
    <row r="453" spans="1:10" s="1" customFormat="1" ht="19.2">
      <c r="A453" s="43">
        <f>A452+1</f>
        <v>246</v>
      </c>
      <c r="B453" s="45"/>
      <c r="C453" s="46" t="s">
        <v>1135</v>
      </c>
      <c r="D453" s="47" t="s">
        <v>129</v>
      </c>
      <c r="E453" s="48">
        <v>1</v>
      </c>
      <c r="F453" s="49"/>
      <c r="G453" s="50">
        <f>E453*F453</f>
        <v>0</v>
      </c>
      <c r="H453" s="51">
        <v>0</v>
      </c>
      <c r="I453" s="52">
        <f>E453*H453</f>
        <v>0</v>
      </c>
      <c r="J453" s="53"/>
    </row>
    <row r="454" spans="1:10" s="28" customFormat="1" ht="10.199999999999999">
      <c r="A454" s="62"/>
      <c r="B454" s="63">
        <v>767</v>
      </c>
      <c r="C454" s="64" t="s">
        <v>286</v>
      </c>
      <c r="D454" s="65"/>
      <c r="E454" s="65"/>
      <c r="F454" s="66"/>
      <c r="G454" s="67">
        <f>SUM(G444:G453)</f>
        <v>0</v>
      </c>
      <c r="H454" s="68"/>
      <c r="I454" s="69">
        <f>SUM(I444:I453)</f>
        <v>0</v>
      </c>
      <c r="J454" s="70"/>
    </row>
    <row r="455" spans="1:10" s="28" customFormat="1" ht="10.199999999999999">
      <c r="A455" s="37"/>
      <c r="B455" s="38" t="s">
        <v>1136</v>
      </c>
      <c r="C455" s="39" t="s">
        <v>1137</v>
      </c>
      <c r="D455" s="36"/>
      <c r="E455" s="36"/>
      <c r="F455" s="40"/>
      <c r="G455" s="35"/>
      <c r="H455" s="41"/>
      <c r="I455" s="35"/>
      <c r="J455" s="42"/>
    </row>
    <row r="456" spans="1:10" s="1" customFormat="1" ht="9.6">
      <c r="A456" s="43">
        <f>A453+1</f>
        <v>247</v>
      </c>
      <c r="B456" s="45" t="s">
        <v>1138</v>
      </c>
      <c r="C456" s="46" t="s">
        <v>1139</v>
      </c>
      <c r="D456" s="47" t="s">
        <v>469</v>
      </c>
      <c r="E456" s="205">
        <v>28.711799999999997</v>
      </c>
      <c r="F456" s="49"/>
      <c r="G456" s="50">
        <f>E456*F456</f>
        <v>0</v>
      </c>
      <c r="H456" s="51">
        <v>7.3999999999999999E-4</v>
      </c>
      <c r="I456" s="52">
        <f>E456*H456</f>
        <v>2.1246731999999997E-2</v>
      </c>
      <c r="J456" s="53" t="s">
        <v>605</v>
      </c>
    </row>
    <row r="457" spans="1:10" s="1" customFormat="1" ht="9.6" customHeight="1">
      <c r="A457" s="8"/>
      <c r="B457" s="213" t="s">
        <v>474</v>
      </c>
      <c r="C457" s="216" t="s">
        <v>946</v>
      </c>
      <c r="D457" s="214"/>
      <c r="E457" s="214"/>
      <c r="F457" s="214"/>
      <c r="G457" s="214"/>
      <c r="H457" s="214"/>
      <c r="I457" s="214"/>
      <c r="J457" s="215"/>
    </row>
    <row r="458" spans="1:10" s="28" customFormat="1" ht="10.199999999999999">
      <c r="A458" s="62"/>
      <c r="B458" s="63">
        <v>777</v>
      </c>
      <c r="C458" s="64" t="s">
        <v>1140</v>
      </c>
      <c r="D458" s="65"/>
      <c r="E458" s="65"/>
      <c r="F458" s="66"/>
      <c r="G458" s="67">
        <f>SUM(G456:G457)</f>
        <v>0</v>
      </c>
      <c r="H458" s="68"/>
      <c r="I458" s="69">
        <f>SUM(I456:I457)</f>
        <v>2.1246731999999997E-2</v>
      </c>
      <c r="J458" s="70"/>
    </row>
    <row r="459" spans="1:10" s="28" customFormat="1" ht="10.199999999999999">
      <c r="A459" s="37"/>
      <c r="B459" s="38" t="s">
        <v>1141</v>
      </c>
      <c r="C459" s="39" t="s">
        <v>1142</v>
      </c>
      <c r="D459" s="36"/>
      <c r="E459" s="36"/>
      <c r="F459" s="40"/>
      <c r="G459" s="35"/>
      <c r="H459" s="41"/>
      <c r="I459" s="35"/>
      <c r="J459" s="42"/>
    </row>
    <row r="460" spans="1:10" s="1" customFormat="1" ht="28.8">
      <c r="A460" s="43">
        <f>A456+1</f>
        <v>248</v>
      </c>
      <c r="B460" s="45" t="s">
        <v>1143</v>
      </c>
      <c r="C460" s="46" t="s">
        <v>1144</v>
      </c>
      <c r="D460" s="47" t="s">
        <v>469</v>
      </c>
      <c r="E460" s="48">
        <v>2500</v>
      </c>
      <c r="F460" s="49"/>
      <c r="G460" s="50">
        <f>E460*F460</f>
        <v>0</v>
      </c>
      <c r="H460" s="51">
        <v>2.8164999999999999E-4</v>
      </c>
      <c r="I460" s="52">
        <f>E460*H460</f>
        <v>0.704125</v>
      </c>
      <c r="J460" s="53" t="s">
        <v>605</v>
      </c>
    </row>
    <row r="461" spans="1:10" s="28" customFormat="1" ht="10.199999999999999">
      <c r="A461" s="62"/>
      <c r="B461" s="63">
        <v>784</v>
      </c>
      <c r="C461" s="64" t="s">
        <v>1145</v>
      </c>
      <c r="D461" s="65"/>
      <c r="E461" s="65"/>
      <c r="F461" s="66"/>
      <c r="G461" s="67">
        <f>SUM(G460:G460)</f>
        <v>0</v>
      </c>
      <c r="H461" s="68"/>
      <c r="I461" s="69">
        <f>SUM(I460:I460)</f>
        <v>0.704125</v>
      </c>
      <c r="J461" s="70"/>
    </row>
    <row r="462" spans="1:10" s="28" customFormat="1" ht="10.199999999999999">
      <c r="A462" s="37"/>
      <c r="B462" s="38" t="s">
        <v>1146</v>
      </c>
      <c r="C462" s="39" t="s">
        <v>1147</v>
      </c>
      <c r="D462" s="36"/>
      <c r="E462" s="36"/>
      <c r="F462" s="40"/>
      <c r="G462" s="35"/>
      <c r="H462" s="41"/>
      <c r="I462" s="35"/>
      <c r="J462" s="42"/>
    </row>
    <row r="463" spans="1:10" s="1" customFormat="1" ht="28.8">
      <c r="A463" s="43">
        <f>A460+1</f>
        <v>249</v>
      </c>
      <c r="B463" s="45" t="s">
        <v>1148</v>
      </c>
      <c r="C463" s="46" t="s">
        <v>1149</v>
      </c>
      <c r="D463" s="47" t="s">
        <v>566</v>
      </c>
      <c r="E463" s="48">
        <v>40</v>
      </c>
      <c r="F463" s="49"/>
      <c r="G463" s="50">
        <f>E463*F463</f>
        <v>0</v>
      </c>
      <c r="H463" s="51">
        <v>0</v>
      </c>
      <c r="I463" s="52">
        <f>E463*H463</f>
        <v>0</v>
      </c>
      <c r="J463" s="53" t="s">
        <v>605</v>
      </c>
    </row>
    <row r="464" spans="1:10" s="28" customFormat="1" ht="10.199999999999999">
      <c r="A464" s="62"/>
      <c r="B464" s="63">
        <v>789</v>
      </c>
      <c r="C464" s="64" t="s">
        <v>1150</v>
      </c>
      <c r="D464" s="65"/>
      <c r="E464" s="65"/>
      <c r="F464" s="66"/>
      <c r="G464" s="67">
        <f>SUM(G463:G463)</f>
        <v>0</v>
      </c>
      <c r="H464" s="68"/>
      <c r="I464" s="69">
        <f>SUM(I463:I463)</f>
        <v>0</v>
      </c>
      <c r="J464" s="70"/>
    </row>
    <row r="465" spans="1:10" s="28" customFormat="1" ht="10.199999999999999">
      <c r="A465" s="37"/>
      <c r="B465" s="38" t="s">
        <v>1151</v>
      </c>
      <c r="C465" s="39" t="s">
        <v>1152</v>
      </c>
      <c r="D465" s="36"/>
      <c r="E465" s="36"/>
      <c r="F465" s="40"/>
      <c r="G465" s="35"/>
      <c r="H465" s="41"/>
      <c r="I465" s="35"/>
      <c r="J465" s="42"/>
    </row>
    <row r="466" spans="1:10" s="1" customFormat="1" ht="9.6">
      <c r="A466" s="43">
        <f>A463+1</f>
        <v>250</v>
      </c>
      <c r="B466" s="45" t="s">
        <v>1153</v>
      </c>
      <c r="C466" s="46" t="s">
        <v>1154</v>
      </c>
      <c r="D466" s="47" t="s">
        <v>37</v>
      </c>
      <c r="E466" s="54">
        <v>45.2</v>
      </c>
      <c r="F466" s="49"/>
      <c r="G466" s="50">
        <f>E466*F466</f>
        <v>0</v>
      </c>
      <c r="H466" s="51">
        <v>0</v>
      </c>
      <c r="I466" s="52">
        <f>E466*H466</f>
        <v>0</v>
      </c>
      <c r="J466" s="53"/>
    </row>
    <row r="467" spans="1:10" s="1" customFormat="1" ht="9.6">
      <c r="A467" s="43">
        <f>A466+1</f>
        <v>251</v>
      </c>
      <c r="B467" s="45" t="s">
        <v>1155</v>
      </c>
      <c r="C467" s="46" t="s">
        <v>1156</v>
      </c>
      <c r="D467" s="47" t="s">
        <v>35</v>
      </c>
      <c r="E467" s="48">
        <v>1</v>
      </c>
      <c r="F467" s="49"/>
      <c r="G467" s="50">
        <f>E467*F467</f>
        <v>0</v>
      </c>
      <c r="H467" s="51">
        <v>0</v>
      </c>
      <c r="I467" s="52">
        <f>E467*H467</f>
        <v>0</v>
      </c>
      <c r="J467" s="53"/>
    </row>
    <row r="468" spans="1:10" s="1" customFormat="1" ht="9.6">
      <c r="A468" s="43">
        <f>A467+1</f>
        <v>252</v>
      </c>
      <c r="B468" s="45" t="s">
        <v>1157</v>
      </c>
      <c r="C468" s="46" t="s">
        <v>1156</v>
      </c>
      <c r="D468" s="47" t="s">
        <v>35</v>
      </c>
      <c r="E468" s="48">
        <v>1</v>
      </c>
      <c r="F468" s="49"/>
      <c r="G468" s="50">
        <f>E468*F468</f>
        <v>0</v>
      </c>
      <c r="H468" s="51">
        <v>0</v>
      </c>
      <c r="I468" s="52">
        <f>E468*H468</f>
        <v>0</v>
      </c>
      <c r="J468" s="53"/>
    </row>
    <row r="469" spans="1:10" s="1" customFormat="1" ht="9.6">
      <c r="A469" s="43">
        <f>A468+1</f>
        <v>253</v>
      </c>
      <c r="B469" s="45" t="s">
        <v>1158</v>
      </c>
      <c r="C469" s="46" t="s">
        <v>1159</v>
      </c>
      <c r="D469" s="47" t="s">
        <v>35</v>
      </c>
      <c r="E469" s="48">
        <v>2</v>
      </c>
      <c r="F469" s="49"/>
      <c r="G469" s="50">
        <f>E469*F469</f>
        <v>0</v>
      </c>
      <c r="H469" s="51">
        <v>0</v>
      </c>
      <c r="I469" s="52">
        <f>E469*H469</f>
        <v>0</v>
      </c>
      <c r="J469" s="53"/>
    </row>
    <row r="470" spans="1:10" s="1" customFormat="1" ht="9.6">
      <c r="A470" s="43">
        <f>A469+1</f>
        <v>254</v>
      </c>
      <c r="B470" s="45" t="s">
        <v>1160</v>
      </c>
      <c r="C470" s="46" t="s">
        <v>1161</v>
      </c>
      <c r="D470" s="47" t="s">
        <v>35</v>
      </c>
      <c r="E470" s="48">
        <v>6</v>
      </c>
      <c r="F470" s="49"/>
      <c r="G470" s="50">
        <f>E470*F470</f>
        <v>0</v>
      </c>
      <c r="H470" s="51">
        <v>0</v>
      </c>
      <c r="I470" s="52">
        <f>E470*H470</f>
        <v>0</v>
      </c>
      <c r="J470" s="53"/>
    </row>
    <row r="471" spans="1:10" s="1" customFormat="1" ht="9.6">
      <c r="A471" s="43">
        <f>A470+1</f>
        <v>255</v>
      </c>
      <c r="B471" s="45" t="s">
        <v>1162</v>
      </c>
      <c r="C471" s="46" t="s">
        <v>1163</v>
      </c>
      <c r="D471" s="47" t="s">
        <v>35</v>
      </c>
      <c r="E471" s="48">
        <v>1</v>
      </c>
      <c r="F471" s="49"/>
      <c r="G471" s="50">
        <f>E471*F471</f>
        <v>0</v>
      </c>
      <c r="H471" s="51">
        <v>0</v>
      </c>
      <c r="I471" s="52">
        <f>E471*H471</f>
        <v>0</v>
      </c>
      <c r="J471" s="53"/>
    </row>
    <row r="472" spans="1:10" s="1" customFormat="1" ht="9.6">
      <c r="A472" s="43">
        <f>A471+1</f>
        <v>256</v>
      </c>
      <c r="B472" s="45" t="s">
        <v>1164</v>
      </c>
      <c r="C472" s="46" t="s">
        <v>1165</v>
      </c>
      <c r="D472" s="47" t="s">
        <v>35</v>
      </c>
      <c r="E472" s="48">
        <v>6</v>
      </c>
      <c r="F472" s="49"/>
      <c r="G472" s="50">
        <f>E472*F472</f>
        <v>0</v>
      </c>
      <c r="H472" s="51">
        <v>0</v>
      </c>
      <c r="I472" s="52">
        <f>E472*H472</f>
        <v>0</v>
      </c>
      <c r="J472" s="53"/>
    </row>
    <row r="473" spans="1:10" s="1" customFormat="1" ht="9.6">
      <c r="A473" s="43">
        <f>A472+1</f>
        <v>257</v>
      </c>
      <c r="B473" s="45" t="s">
        <v>1166</v>
      </c>
      <c r="C473" s="46" t="s">
        <v>1167</v>
      </c>
      <c r="D473" s="47" t="s">
        <v>35</v>
      </c>
      <c r="E473" s="48">
        <v>3</v>
      </c>
      <c r="F473" s="49"/>
      <c r="G473" s="50">
        <f>E473*F473</f>
        <v>0</v>
      </c>
      <c r="H473" s="51">
        <v>0</v>
      </c>
      <c r="I473" s="52">
        <f>E473*H473</f>
        <v>0</v>
      </c>
      <c r="J473" s="53"/>
    </row>
    <row r="474" spans="1:10" s="1" customFormat="1" ht="9.6">
      <c r="A474" s="43">
        <f>A473+1</f>
        <v>258</v>
      </c>
      <c r="B474" s="45" t="s">
        <v>1168</v>
      </c>
      <c r="C474" s="46" t="s">
        <v>1169</v>
      </c>
      <c r="D474" s="47" t="s">
        <v>35</v>
      </c>
      <c r="E474" s="48">
        <v>3</v>
      </c>
      <c r="F474" s="49"/>
      <c r="G474" s="50">
        <f>E474*F474</f>
        <v>0</v>
      </c>
      <c r="H474" s="51">
        <v>0</v>
      </c>
      <c r="I474" s="52">
        <f>E474*H474</f>
        <v>0</v>
      </c>
      <c r="J474" s="53"/>
    </row>
    <row r="475" spans="1:10" s="1" customFormat="1" ht="9.6">
      <c r="A475" s="43">
        <f>A474+1</f>
        <v>259</v>
      </c>
      <c r="B475" s="45" t="s">
        <v>1170</v>
      </c>
      <c r="C475" s="46" t="s">
        <v>1171</v>
      </c>
      <c r="D475" s="47" t="s">
        <v>35</v>
      </c>
      <c r="E475" s="48">
        <v>5</v>
      </c>
      <c r="F475" s="49"/>
      <c r="G475" s="50">
        <f>E475*F475</f>
        <v>0</v>
      </c>
      <c r="H475" s="51">
        <v>0</v>
      </c>
      <c r="I475" s="52">
        <f>E475*H475</f>
        <v>0</v>
      </c>
      <c r="J475" s="53"/>
    </row>
    <row r="476" spans="1:10" s="1" customFormat="1" ht="9.6">
      <c r="A476" s="43">
        <f>A475+1</f>
        <v>260</v>
      </c>
      <c r="B476" s="45" t="s">
        <v>1172</v>
      </c>
      <c r="C476" s="46" t="s">
        <v>1169</v>
      </c>
      <c r="D476" s="47" t="s">
        <v>35</v>
      </c>
      <c r="E476" s="48">
        <v>3</v>
      </c>
      <c r="F476" s="49"/>
      <c r="G476" s="50">
        <f>E476*F476</f>
        <v>0</v>
      </c>
      <c r="H476" s="51">
        <v>0</v>
      </c>
      <c r="I476" s="52">
        <f>E476*H476</f>
        <v>0</v>
      </c>
      <c r="J476" s="53"/>
    </row>
    <row r="477" spans="1:10" s="1" customFormat="1" ht="9.6">
      <c r="A477" s="43">
        <f>A476+1</f>
        <v>261</v>
      </c>
      <c r="B477" s="45" t="s">
        <v>1173</v>
      </c>
      <c r="C477" s="46" t="s">
        <v>1174</v>
      </c>
      <c r="D477" s="47" t="s">
        <v>35</v>
      </c>
      <c r="E477" s="48">
        <v>2</v>
      </c>
      <c r="F477" s="49"/>
      <c r="G477" s="50">
        <f>E477*F477</f>
        <v>0</v>
      </c>
      <c r="H477" s="51">
        <v>0</v>
      </c>
      <c r="I477" s="52">
        <f>E477*H477</f>
        <v>0</v>
      </c>
      <c r="J477" s="53"/>
    </row>
    <row r="478" spans="1:10" s="1" customFormat="1" ht="9.6">
      <c r="A478" s="43">
        <f>A477+1</f>
        <v>262</v>
      </c>
      <c r="B478" s="45" t="s">
        <v>1175</v>
      </c>
      <c r="C478" s="46" t="s">
        <v>1176</v>
      </c>
      <c r="D478" s="47" t="s">
        <v>35</v>
      </c>
      <c r="E478" s="48">
        <v>6</v>
      </c>
      <c r="F478" s="49"/>
      <c r="G478" s="50">
        <f>E478*F478</f>
        <v>0</v>
      </c>
      <c r="H478" s="51">
        <v>0</v>
      </c>
      <c r="I478" s="52">
        <f>E478*H478</f>
        <v>0</v>
      </c>
      <c r="J478" s="53"/>
    </row>
    <row r="479" spans="1:10" s="1" customFormat="1" ht="9.6">
      <c r="A479" s="43">
        <f>A478+1</f>
        <v>263</v>
      </c>
      <c r="B479" s="45" t="s">
        <v>1177</v>
      </c>
      <c r="C479" s="46" t="s">
        <v>1178</v>
      </c>
      <c r="D479" s="47" t="s">
        <v>35</v>
      </c>
      <c r="E479" s="48">
        <v>9</v>
      </c>
      <c r="F479" s="49"/>
      <c r="G479" s="50">
        <f>E479*F479</f>
        <v>0</v>
      </c>
      <c r="H479" s="51">
        <v>0</v>
      </c>
      <c r="I479" s="52">
        <f>E479*H479</f>
        <v>0</v>
      </c>
      <c r="J479" s="53"/>
    </row>
    <row r="480" spans="1:10" s="28" customFormat="1" ht="10.8" thickBot="1">
      <c r="A480" s="55"/>
      <c r="B480" s="57">
        <v>795</v>
      </c>
      <c r="C480" s="58" t="s">
        <v>1179</v>
      </c>
      <c r="D480" s="56"/>
      <c r="E480" s="56"/>
      <c r="F480" s="59"/>
      <c r="G480" s="71">
        <f>SUM(G466:G479)</f>
        <v>0</v>
      </c>
      <c r="H480" s="60"/>
      <c r="I480" s="72">
        <f>SUM(I466:I479)</f>
        <v>0</v>
      </c>
      <c r="J480" s="61"/>
    </row>
    <row r="481" spans="1:10" ht="13.8" thickBot="1">
      <c r="A481" s="73"/>
      <c r="B481" s="73"/>
      <c r="C481" s="73"/>
      <c r="D481" s="73"/>
      <c r="E481" s="73"/>
      <c r="F481" s="73"/>
      <c r="G481" s="73"/>
      <c r="H481" s="73"/>
      <c r="I481" s="73"/>
      <c r="J481" s="73"/>
    </row>
    <row r="482" spans="1:10" s="1" customFormat="1" ht="9.75" customHeight="1">
      <c r="A482" s="9" t="s">
        <v>5</v>
      </c>
      <c r="B482" s="12" t="s">
        <v>9</v>
      </c>
      <c r="C482" s="12" t="s">
        <v>11</v>
      </c>
      <c r="D482" s="12" t="s">
        <v>13</v>
      </c>
      <c r="E482" s="12" t="s">
        <v>15</v>
      </c>
      <c r="F482" s="15" t="s">
        <v>17</v>
      </c>
      <c r="G482" s="16"/>
      <c r="H482" s="12" t="s">
        <v>22</v>
      </c>
      <c r="I482" s="16"/>
      <c r="J482" s="24" t="s">
        <v>25</v>
      </c>
    </row>
    <row r="483" spans="1:10" s="1" customFormat="1" ht="9.75" customHeight="1">
      <c r="A483" s="10" t="s">
        <v>6</v>
      </c>
      <c r="B483" s="13"/>
      <c r="C483" s="13"/>
      <c r="D483" s="13"/>
      <c r="E483" s="13"/>
      <c r="F483" s="17"/>
      <c r="G483" s="7"/>
      <c r="H483" s="13"/>
      <c r="I483" s="7"/>
      <c r="J483" s="25"/>
    </row>
    <row r="484" spans="1:10" s="1" customFormat="1" ht="9.75" customHeight="1">
      <c r="A484" s="10" t="s">
        <v>7</v>
      </c>
      <c r="B484" s="13"/>
      <c r="C484" s="13"/>
      <c r="D484" s="13"/>
      <c r="E484" s="13"/>
      <c r="F484" s="18" t="s">
        <v>18</v>
      </c>
      <c r="G484" s="20" t="s">
        <v>20</v>
      </c>
      <c r="H484" s="22" t="s">
        <v>18</v>
      </c>
      <c r="I484" s="20" t="s">
        <v>20</v>
      </c>
      <c r="J484" s="25"/>
    </row>
    <row r="485" spans="1:10" s="1" customFormat="1" ht="9.75" customHeight="1" thickBot="1">
      <c r="A485" s="11" t="s">
        <v>8</v>
      </c>
      <c r="B485" s="14" t="s">
        <v>10</v>
      </c>
      <c r="C485" s="14" t="s">
        <v>12</v>
      </c>
      <c r="D485" s="14" t="s">
        <v>14</v>
      </c>
      <c r="E485" s="14" t="s">
        <v>16</v>
      </c>
      <c r="F485" s="19" t="s">
        <v>19</v>
      </c>
      <c r="G485" s="21" t="s">
        <v>21</v>
      </c>
      <c r="H485" s="23" t="s">
        <v>23</v>
      </c>
      <c r="I485" s="21" t="s">
        <v>24</v>
      </c>
      <c r="J485" s="26" t="s">
        <v>26</v>
      </c>
    </row>
    <row r="486" spans="1:10" s="28" customFormat="1" ht="10.199999999999999">
      <c r="A486" s="30"/>
      <c r="B486" s="29"/>
      <c r="C486" s="31" t="s">
        <v>287</v>
      </c>
      <c r="D486" s="29"/>
      <c r="E486" s="29"/>
      <c r="F486" s="32"/>
      <c r="H486" s="33"/>
      <c r="J486" s="34"/>
    </row>
    <row r="487" spans="1:10" s="28" customFormat="1" ht="10.199999999999999">
      <c r="A487" s="37"/>
      <c r="B487" s="38" t="s">
        <v>288</v>
      </c>
      <c r="C487" s="39" t="s">
        <v>289</v>
      </c>
      <c r="D487" s="36"/>
      <c r="E487" s="36"/>
      <c r="F487" s="40"/>
      <c r="G487" s="35"/>
      <c r="H487" s="41"/>
      <c r="I487" s="35"/>
      <c r="J487" s="42"/>
    </row>
    <row r="488" spans="1:10" s="1" customFormat="1" ht="19.2">
      <c r="A488" s="43">
        <f>A479+1</f>
        <v>264</v>
      </c>
      <c r="B488" s="45" t="s">
        <v>1180</v>
      </c>
      <c r="C488" s="46" t="s">
        <v>1181</v>
      </c>
      <c r="D488" s="47" t="s">
        <v>473</v>
      </c>
      <c r="E488" s="48">
        <v>16</v>
      </c>
      <c r="F488" s="49"/>
      <c r="G488" s="50">
        <f>E488*F488</f>
        <v>0</v>
      </c>
      <c r="H488" s="51">
        <v>8.8775199999999999E-3</v>
      </c>
      <c r="I488" s="52">
        <f>E488*H488</f>
        <v>0.14204032</v>
      </c>
      <c r="J488" s="53" t="s">
        <v>605</v>
      </c>
    </row>
    <row r="489" spans="1:10" s="1" customFormat="1" ht="19.2">
      <c r="A489" s="43">
        <f>A488+1</f>
        <v>265</v>
      </c>
      <c r="B489" s="45" t="s">
        <v>1182</v>
      </c>
      <c r="C489" s="46" t="s">
        <v>1183</v>
      </c>
      <c r="D489" s="47" t="s">
        <v>473</v>
      </c>
      <c r="E489" s="48">
        <v>18</v>
      </c>
      <c r="F489" s="49"/>
      <c r="G489" s="50">
        <f>E489*F489</f>
        <v>0</v>
      </c>
      <c r="H489" s="51">
        <v>2.6700000000000001E-3</v>
      </c>
      <c r="I489" s="52">
        <f>E489*H489</f>
        <v>4.8059999999999999E-2</v>
      </c>
      <c r="J489" s="53" t="s">
        <v>605</v>
      </c>
    </row>
    <row r="490" spans="1:10" s="1" customFormat="1" ht="19.2">
      <c r="A490" s="43">
        <f>A489+1</f>
        <v>266</v>
      </c>
      <c r="B490" s="45" t="s">
        <v>1184</v>
      </c>
      <c r="C490" s="46" t="s">
        <v>1185</v>
      </c>
      <c r="D490" s="47" t="s">
        <v>566</v>
      </c>
      <c r="E490" s="48">
        <v>10</v>
      </c>
      <c r="F490" s="49"/>
      <c r="G490" s="50">
        <f>E490*F490</f>
        <v>0</v>
      </c>
      <c r="H490" s="51">
        <v>0</v>
      </c>
      <c r="I490" s="52">
        <f>E490*H490</f>
        <v>0</v>
      </c>
      <c r="J490" s="53" t="s">
        <v>605</v>
      </c>
    </row>
    <row r="491" spans="1:10" s="1" customFormat="1" ht="9.6">
      <c r="A491" s="43">
        <f>A490+1</f>
        <v>267</v>
      </c>
      <c r="B491" s="45" t="s">
        <v>1184</v>
      </c>
      <c r="C491" s="46" t="s">
        <v>1186</v>
      </c>
      <c r="D491" s="47" t="s">
        <v>566</v>
      </c>
      <c r="E491" s="205">
        <v>16</v>
      </c>
      <c r="F491" s="49"/>
      <c r="G491" s="50">
        <f>E491*F491</f>
        <v>0</v>
      </c>
      <c r="H491" s="51">
        <v>0</v>
      </c>
      <c r="I491" s="52">
        <f>E491*H491</f>
        <v>0</v>
      </c>
      <c r="J491" s="53" t="s">
        <v>605</v>
      </c>
    </row>
    <row r="492" spans="1:10" s="1" customFormat="1" ht="9.6" customHeight="1">
      <c r="A492" s="8"/>
      <c r="B492" s="213" t="s">
        <v>474</v>
      </c>
      <c r="C492" s="216" t="s">
        <v>1187</v>
      </c>
      <c r="D492" s="214"/>
      <c r="E492" s="214"/>
      <c r="F492" s="214"/>
      <c r="G492" s="214"/>
      <c r="H492" s="214"/>
      <c r="I492" s="214"/>
      <c r="J492" s="215"/>
    </row>
    <row r="493" spans="1:10" s="1" customFormat="1" ht="9.6">
      <c r="A493" s="43">
        <f>A491+1</f>
        <v>268</v>
      </c>
      <c r="B493" s="45" t="s">
        <v>1188</v>
      </c>
      <c r="C493" s="46" t="s">
        <v>1189</v>
      </c>
      <c r="D493" s="47" t="s">
        <v>669</v>
      </c>
      <c r="E493" s="48">
        <v>9</v>
      </c>
      <c r="F493" s="49"/>
      <c r="G493" s="50">
        <f>E493*F493</f>
        <v>0</v>
      </c>
      <c r="H493" s="51">
        <v>2.6200000000000001E-2</v>
      </c>
      <c r="I493" s="52">
        <f>E493*H493</f>
        <v>0.23580000000000001</v>
      </c>
      <c r="J493" s="53" t="s">
        <v>470</v>
      </c>
    </row>
    <row r="494" spans="1:10" s="1" customFormat="1" ht="9.6">
      <c r="A494" s="43">
        <f>A493+1</f>
        <v>269</v>
      </c>
      <c r="B494" s="45" t="s">
        <v>1190</v>
      </c>
      <c r="C494" s="46" t="s">
        <v>1191</v>
      </c>
      <c r="D494" s="47" t="s">
        <v>585</v>
      </c>
      <c r="E494" s="51">
        <v>0.42599999999999999</v>
      </c>
      <c r="F494" s="49"/>
      <c r="G494" s="50">
        <f>E494*F494</f>
        <v>0</v>
      </c>
      <c r="H494" s="51">
        <v>0</v>
      </c>
      <c r="I494" s="52">
        <f>E494*H494</f>
        <v>0</v>
      </c>
      <c r="J494" s="53" t="s">
        <v>470</v>
      </c>
    </row>
    <row r="495" spans="1:10" s="28" customFormat="1" ht="10.199999999999999">
      <c r="A495" s="62"/>
      <c r="B495" s="63">
        <v>721</v>
      </c>
      <c r="C495" s="64" t="s">
        <v>296</v>
      </c>
      <c r="D495" s="65"/>
      <c r="E495" s="65"/>
      <c r="F495" s="66"/>
      <c r="G495" s="67">
        <f>SUM(G488:G494)</f>
        <v>0</v>
      </c>
      <c r="H495" s="68"/>
      <c r="I495" s="69">
        <f>SUM(I488:I494)</f>
        <v>0.42590032</v>
      </c>
      <c r="J495" s="70"/>
    </row>
    <row r="496" spans="1:10" s="28" customFormat="1" ht="10.199999999999999">
      <c r="A496" s="37"/>
      <c r="B496" s="38" t="s">
        <v>1192</v>
      </c>
      <c r="C496" s="39" t="s">
        <v>1193</v>
      </c>
      <c r="D496" s="36"/>
      <c r="E496" s="36"/>
      <c r="F496" s="40"/>
      <c r="G496" s="35"/>
      <c r="H496" s="41"/>
      <c r="I496" s="35"/>
      <c r="J496" s="42"/>
    </row>
    <row r="497" spans="1:10" s="1" customFormat="1" ht="48">
      <c r="A497" s="43">
        <f>A494+1</f>
        <v>270</v>
      </c>
      <c r="B497" s="45" t="s">
        <v>1194</v>
      </c>
      <c r="C497" s="46" t="s">
        <v>1195</v>
      </c>
      <c r="D497" s="47" t="s">
        <v>566</v>
      </c>
      <c r="E497" s="205">
        <v>20</v>
      </c>
      <c r="F497" s="49"/>
      <c r="G497" s="50">
        <f>E497*F497</f>
        <v>0</v>
      </c>
      <c r="H497" s="51">
        <v>0</v>
      </c>
      <c r="I497" s="52">
        <f>E497*H497</f>
        <v>0</v>
      </c>
      <c r="J497" s="53" t="s">
        <v>605</v>
      </c>
    </row>
    <row r="498" spans="1:10" s="1" customFormat="1" ht="9.6" customHeight="1">
      <c r="A498" s="8"/>
      <c r="B498" s="213" t="s">
        <v>474</v>
      </c>
      <c r="C498" s="216" t="s">
        <v>569</v>
      </c>
      <c r="D498" s="214"/>
      <c r="E498" s="214"/>
      <c r="F498" s="214"/>
      <c r="G498" s="214"/>
      <c r="H498" s="214"/>
      <c r="I498" s="214"/>
      <c r="J498" s="215"/>
    </row>
    <row r="499" spans="1:10" s="28" customFormat="1" ht="10.8" thickBot="1">
      <c r="A499" s="55"/>
      <c r="B499" s="57">
        <v>722</v>
      </c>
      <c r="C499" s="58" t="s">
        <v>1196</v>
      </c>
      <c r="D499" s="56"/>
      <c r="E499" s="56"/>
      <c r="F499" s="59"/>
      <c r="G499" s="71">
        <f>SUM(G497:G498)</f>
        <v>0</v>
      </c>
      <c r="H499" s="60"/>
      <c r="I499" s="72">
        <f>SUM(I497:I498)</f>
        <v>0</v>
      </c>
      <c r="J499" s="61"/>
    </row>
    <row r="500" spans="1:10" ht="13.8" thickBot="1">
      <c r="A500" s="73"/>
      <c r="B500" s="73"/>
      <c r="C500" s="73"/>
      <c r="D500" s="73"/>
      <c r="E500" s="73"/>
      <c r="F500" s="73"/>
      <c r="G500" s="73"/>
      <c r="H500" s="73"/>
      <c r="I500" s="73"/>
      <c r="J500" s="73"/>
    </row>
    <row r="501" spans="1:10" s="1" customFormat="1" ht="9.75" customHeight="1">
      <c r="A501" s="9" t="s">
        <v>5</v>
      </c>
      <c r="B501" s="12" t="s">
        <v>9</v>
      </c>
      <c r="C501" s="12" t="s">
        <v>11</v>
      </c>
      <c r="D501" s="12" t="s">
        <v>13</v>
      </c>
      <c r="E501" s="12" t="s">
        <v>15</v>
      </c>
      <c r="F501" s="15" t="s">
        <v>17</v>
      </c>
      <c r="G501" s="16"/>
      <c r="H501" s="12" t="s">
        <v>22</v>
      </c>
      <c r="I501" s="16"/>
      <c r="J501" s="24" t="s">
        <v>25</v>
      </c>
    </row>
    <row r="502" spans="1:10" s="1" customFormat="1" ht="9.75" customHeight="1">
      <c r="A502" s="10" t="s">
        <v>6</v>
      </c>
      <c r="B502" s="13"/>
      <c r="C502" s="13"/>
      <c r="D502" s="13"/>
      <c r="E502" s="13"/>
      <c r="F502" s="17"/>
      <c r="G502" s="7"/>
      <c r="H502" s="13"/>
      <c r="I502" s="7"/>
      <c r="J502" s="25"/>
    </row>
    <row r="503" spans="1:10" s="1" customFormat="1" ht="9.75" customHeight="1">
      <c r="A503" s="10" t="s">
        <v>7</v>
      </c>
      <c r="B503" s="13"/>
      <c r="C503" s="13"/>
      <c r="D503" s="13"/>
      <c r="E503" s="13"/>
      <c r="F503" s="18" t="s">
        <v>18</v>
      </c>
      <c r="G503" s="20" t="s">
        <v>20</v>
      </c>
      <c r="H503" s="22" t="s">
        <v>18</v>
      </c>
      <c r="I503" s="20" t="s">
        <v>20</v>
      </c>
      <c r="J503" s="25"/>
    </row>
    <row r="504" spans="1:10" s="1" customFormat="1" ht="9.75" customHeight="1" thickBot="1">
      <c r="A504" s="11" t="s">
        <v>8</v>
      </c>
      <c r="B504" s="14" t="s">
        <v>10</v>
      </c>
      <c r="C504" s="14" t="s">
        <v>12</v>
      </c>
      <c r="D504" s="14" t="s">
        <v>14</v>
      </c>
      <c r="E504" s="14" t="s">
        <v>16</v>
      </c>
      <c r="F504" s="19" t="s">
        <v>19</v>
      </c>
      <c r="G504" s="21" t="s">
        <v>21</v>
      </c>
      <c r="H504" s="23" t="s">
        <v>23</v>
      </c>
      <c r="I504" s="21" t="s">
        <v>24</v>
      </c>
      <c r="J504" s="26" t="s">
        <v>26</v>
      </c>
    </row>
    <row r="505" spans="1:10" s="28" customFormat="1" ht="10.199999999999999">
      <c r="A505" s="30"/>
      <c r="B505" s="29"/>
      <c r="C505" s="31" t="s">
        <v>27</v>
      </c>
      <c r="D505" s="29"/>
      <c r="E505" s="29"/>
      <c r="F505" s="32"/>
      <c r="H505" s="33"/>
      <c r="J505" s="34"/>
    </row>
    <row r="506" spans="1:10" s="28" customFormat="1" ht="10.199999999999999">
      <c r="A506" s="37"/>
      <c r="B506" s="38" t="s">
        <v>28</v>
      </c>
      <c r="C506" s="39" t="s">
        <v>1197</v>
      </c>
      <c r="D506" s="36"/>
      <c r="E506" s="36"/>
      <c r="F506" s="40"/>
      <c r="G506" s="35"/>
      <c r="H506" s="41"/>
      <c r="I506" s="35"/>
      <c r="J506" s="42"/>
    </row>
    <row r="507" spans="1:10" s="1" customFormat="1" ht="28.8">
      <c r="A507" s="43">
        <f>A497+1</f>
        <v>271</v>
      </c>
      <c r="B507" s="45"/>
      <c r="C507" s="46" t="s">
        <v>1198</v>
      </c>
      <c r="D507" s="47" t="s">
        <v>591</v>
      </c>
      <c r="E507" s="48">
        <v>1</v>
      </c>
      <c r="F507" s="49"/>
      <c r="G507" s="50">
        <f>E507*F507</f>
        <v>0</v>
      </c>
      <c r="H507" s="51">
        <v>0</v>
      </c>
      <c r="I507" s="52">
        <f>E507*H507</f>
        <v>0</v>
      </c>
      <c r="J507" s="53"/>
    </row>
    <row r="508" spans="1:10" s="1" customFormat="1" ht="19.2">
      <c r="A508" s="43">
        <f>A507+1</f>
        <v>272</v>
      </c>
      <c r="B508" s="45"/>
      <c r="C508" s="46" t="s">
        <v>1199</v>
      </c>
      <c r="D508" s="47" t="s">
        <v>591</v>
      </c>
      <c r="E508" s="48">
        <v>1</v>
      </c>
      <c r="F508" s="49"/>
      <c r="G508" s="50">
        <f>E508*F508</f>
        <v>0</v>
      </c>
      <c r="H508" s="51">
        <v>0</v>
      </c>
      <c r="I508" s="52">
        <f>E508*H508</f>
        <v>0</v>
      </c>
      <c r="J508" s="53"/>
    </row>
    <row r="509" spans="1:10" s="28" customFormat="1" ht="10.8" thickBot="1">
      <c r="A509" s="55"/>
      <c r="B509" s="57" t="s">
        <v>130</v>
      </c>
      <c r="C509" s="58" t="s">
        <v>1200</v>
      </c>
      <c r="D509" s="56"/>
      <c r="E509" s="56"/>
      <c r="F509" s="59"/>
      <c r="G509" s="71">
        <f>SUM(G507:G508)</f>
        <v>0</v>
      </c>
      <c r="H509" s="60"/>
      <c r="I509" s="72">
        <f>SUM(I507:I508)</f>
        <v>0</v>
      </c>
      <c r="J509" s="61"/>
    </row>
    <row r="510" spans="1:10" ht="13.8" thickBot="1">
      <c r="A510" s="73"/>
      <c r="B510" s="73"/>
      <c r="C510" s="73"/>
      <c r="D510" s="73"/>
      <c r="E510" s="73"/>
      <c r="F510" s="73"/>
      <c r="G510" s="73"/>
      <c r="H510" s="73"/>
      <c r="I510" s="73"/>
      <c r="J510" s="73"/>
    </row>
    <row r="511" spans="1:10" s="28" customFormat="1" ht="13.8" thickBot="1">
      <c r="A511" s="74"/>
      <c r="B511" s="75"/>
      <c r="C511" s="77" t="s">
        <v>132</v>
      </c>
      <c r="D511" s="76"/>
      <c r="E511" s="76"/>
      <c r="F511" s="76"/>
      <c r="G511" s="76"/>
      <c r="H511" s="76"/>
      <c r="I511" s="78">
        <f>'KRYCÍ LIST #1'!E20</f>
        <v>0</v>
      </c>
      <c r="J511" s="79"/>
    </row>
  </sheetData>
  <mergeCells count="193">
    <mergeCell ref="I511:J511"/>
    <mergeCell ref="J482:J484"/>
    <mergeCell ref="C492:J492"/>
    <mergeCell ref="C498:J498"/>
    <mergeCell ref="B501:B503"/>
    <mergeCell ref="C501:C503"/>
    <mergeCell ref="D501:D503"/>
    <mergeCell ref="E501:E503"/>
    <mergeCell ref="F501:G502"/>
    <mergeCell ref="H501:I502"/>
    <mergeCell ref="J501:J503"/>
    <mergeCell ref="C399:J399"/>
    <mergeCell ref="C401:J401"/>
    <mergeCell ref="C440:J440"/>
    <mergeCell ref="C457:J457"/>
    <mergeCell ref="B482:B484"/>
    <mergeCell ref="C482:C484"/>
    <mergeCell ref="D482:D484"/>
    <mergeCell ref="E482:E484"/>
    <mergeCell ref="F482:G483"/>
    <mergeCell ref="H482:I483"/>
    <mergeCell ref="C385:J385"/>
    <mergeCell ref="C387:J387"/>
    <mergeCell ref="C389:J389"/>
    <mergeCell ref="C391:J391"/>
    <mergeCell ref="C394:J394"/>
    <mergeCell ref="C396:J396"/>
    <mergeCell ref="C360:J360"/>
    <mergeCell ref="C362:J362"/>
    <mergeCell ref="C364:J364"/>
    <mergeCell ref="C367:J367"/>
    <mergeCell ref="C374:J374"/>
    <mergeCell ref="C382:J382"/>
    <mergeCell ref="C345:J345"/>
    <mergeCell ref="C347:J347"/>
    <mergeCell ref="C349:J349"/>
    <mergeCell ref="C351:J351"/>
    <mergeCell ref="C353:J353"/>
    <mergeCell ref="C358:J358"/>
    <mergeCell ref="C331:J331"/>
    <mergeCell ref="C333:J333"/>
    <mergeCell ref="C335:J335"/>
    <mergeCell ref="C337:J337"/>
    <mergeCell ref="C339:J339"/>
    <mergeCell ref="C341:J341"/>
    <mergeCell ref="J314:J316"/>
    <mergeCell ref="C321:J321"/>
    <mergeCell ref="C323:J323"/>
    <mergeCell ref="C325:J325"/>
    <mergeCell ref="C327:J327"/>
    <mergeCell ref="C329:J329"/>
    <mergeCell ref="B314:B316"/>
    <mergeCell ref="C314:C316"/>
    <mergeCell ref="D314:D316"/>
    <mergeCell ref="E314:E316"/>
    <mergeCell ref="F314:G315"/>
    <mergeCell ref="H314:I315"/>
    <mergeCell ref="C294:J294"/>
    <mergeCell ref="C296:J296"/>
    <mergeCell ref="C298:J298"/>
    <mergeCell ref="C300:J300"/>
    <mergeCell ref="C306:J306"/>
    <mergeCell ref="C311:J311"/>
    <mergeCell ref="C279:J279"/>
    <mergeCell ref="C281:J281"/>
    <mergeCell ref="C286:J286"/>
    <mergeCell ref="C288:J288"/>
    <mergeCell ref="C290:J290"/>
    <mergeCell ref="C292:J292"/>
    <mergeCell ref="C260:J260"/>
    <mergeCell ref="C262:J262"/>
    <mergeCell ref="C264:J264"/>
    <mergeCell ref="C271:J271"/>
    <mergeCell ref="C275:J275"/>
    <mergeCell ref="C277:J277"/>
    <mergeCell ref="C248:J248"/>
    <mergeCell ref="C250:J250"/>
    <mergeCell ref="C252:J252"/>
    <mergeCell ref="C254:J254"/>
    <mergeCell ref="C256:J256"/>
    <mergeCell ref="C258:J258"/>
    <mergeCell ref="C233:J233"/>
    <mergeCell ref="C235:J235"/>
    <mergeCell ref="C237:J237"/>
    <mergeCell ref="C239:J239"/>
    <mergeCell ref="C244:J244"/>
    <mergeCell ref="C246:J246"/>
    <mergeCell ref="C216:J216"/>
    <mergeCell ref="C218:J218"/>
    <mergeCell ref="C220:J220"/>
    <mergeCell ref="C222:J222"/>
    <mergeCell ref="C229:J229"/>
    <mergeCell ref="C231:J231"/>
    <mergeCell ref="C203:J203"/>
    <mergeCell ref="C205:J205"/>
    <mergeCell ref="C207:J207"/>
    <mergeCell ref="C209:J209"/>
    <mergeCell ref="C212:J212"/>
    <mergeCell ref="C214:J214"/>
    <mergeCell ref="C189:J189"/>
    <mergeCell ref="C191:J191"/>
    <mergeCell ref="C193:J193"/>
    <mergeCell ref="C197:J197"/>
    <mergeCell ref="C199:J199"/>
    <mergeCell ref="C201:J201"/>
    <mergeCell ref="C175:J175"/>
    <mergeCell ref="C177:J177"/>
    <mergeCell ref="C179:J179"/>
    <mergeCell ref="C183:J183"/>
    <mergeCell ref="C185:J185"/>
    <mergeCell ref="C187:J187"/>
    <mergeCell ref="C163:J163"/>
    <mergeCell ref="C165:J165"/>
    <mergeCell ref="C167:J167"/>
    <mergeCell ref="C169:J169"/>
    <mergeCell ref="C171:J171"/>
    <mergeCell ref="C173:J173"/>
    <mergeCell ref="C151:J151"/>
    <mergeCell ref="C153:J153"/>
    <mergeCell ref="C155:J155"/>
    <mergeCell ref="C157:J157"/>
    <mergeCell ref="C159:J159"/>
    <mergeCell ref="C161:J161"/>
    <mergeCell ref="C139:J139"/>
    <mergeCell ref="C141:J141"/>
    <mergeCell ref="C143:J143"/>
    <mergeCell ref="C145:J145"/>
    <mergeCell ref="C147:J147"/>
    <mergeCell ref="C149:J149"/>
    <mergeCell ref="C127:J127"/>
    <mergeCell ref="C129:J129"/>
    <mergeCell ref="C131:J131"/>
    <mergeCell ref="C133:J133"/>
    <mergeCell ref="C135:J135"/>
    <mergeCell ref="C137:J137"/>
    <mergeCell ref="C112:J112"/>
    <mergeCell ref="C117:J117"/>
    <mergeCell ref="C119:J119"/>
    <mergeCell ref="C121:J121"/>
    <mergeCell ref="C123:J123"/>
    <mergeCell ref="C125:J125"/>
    <mergeCell ref="C100:J100"/>
    <mergeCell ref="C102:J102"/>
    <mergeCell ref="C104:J104"/>
    <mergeCell ref="C106:J106"/>
    <mergeCell ref="C108:J108"/>
    <mergeCell ref="C110:J110"/>
    <mergeCell ref="C86:J86"/>
    <mergeCell ref="C90:J90"/>
    <mergeCell ref="C92:J92"/>
    <mergeCell ref="C94:J94"/>
    <mergeCell ref="C96:J96"/>
    <mergeCell ref="C98:J98"/>
    <mergeCell ref="C61:J61"/>
    <mergeCell ref="C71:J71"/>
    <mergeCell ref="C75:J75"/>
    <mergeCell ref="C77:J77"/>
    <mergeCell ref="C80:J80"/>
    <mergeCell ref="C84:J84"/>
    <mergeCell ref="C49:J49"/>
    <mergeCell ref="C51:J51"/>
    <mergeCell ref="C53:J53"/>
    <mergeCell ref="C55:J55"/>
    <mergeCell ref="C57:J57"/>
    <mergeCell ref="C59:J59"/>
    <mergeCell ref="C37:J37"/>
    <mergeCell ref="C39:J39"/>
    <mergeCell ref="C41:J41"/>
    <mergeCell ref="C43:J43"/>
    <mergeCell ref="C45:J45"/>
    <mergeCell ref="C47:J47"/>
    <mergeCell ref="C21:J21"/>
    <mergeCell ref="C23:J23"/>
    <mergeCell ref="C25:J25"/>
    <mergeCell ref="C29:J29"/>
    <mergeCell ref="C31:J31"/>
    <mergeCell ref="C35:J35"/>
    <mergeCell ref="H6:I7"/>
    <mergeCell ref="J6:J8"/>
    <mergeCell ref="C13:J13"/>
    <mergeCell ref="C15:J15"/>
    <mergeCell ref="C17:J17"/>
    <mergeCell ref="C19:J19"/>
    <mergeCell ref="A1:H1"/>
    <mergeCell ref="I1:J1"/>
    <mergeCell ref="A2:H2"/>
    <mergeCell ref="I2:J2"/>
    <mergeCell ref="A4:J4"/>
    <mergeCell ref="B6:B8"/>
    <mergeCell ref="C6:C8"/>
    <mergeCell ref="D6:D8"/>
    <mergeCell ref="E6:E8"/>
    <mergeCell ref="F6:G7"/>
  </mergeCells>
  <printOptions horizontalCentered="1"/>
  <pageMargins left="0.39375000000000004" right="0.39375000000000004" top="0.59027777777777779" bottom="0.59027777777777779" header="0.3" footer="0.3"/>
  <pageSetup paperSize="9" orientation="landscape" horizontalDpi="0" verticalDpi="0" r:id="rId1"/>
  <headerFooter>
    <oddFooter>&amp;CStránka &amp;P z &amp;N</oddFooter>
  </headerFooter>
</worksheet>
</file>

<file path=xl/worksheets/sheet6.xml><?xml version="1.0" encoding="utf-8"?>
<worksheet xmlns="http://schemas.openxmlformats.org/spreadsheetml/2006/main" xmlns:r="http://schemas.openxmlformats.org/officeDocument/2006/relationships">
  <dimension ref="A1:M41"/>
  <sheetViews>
    <sheetView workbookViewId="0">
      <selection activeCell="K19" sqref="K19"/>
    </sheetView>
  </sheetViews>
  <sheetFormatPr defaultRowHeight="13.2"/>
  <cols>
    <col min="1" max="1" width="2.109375" customWidth="1"/>
    <col min="2" max="2" width="4.5546875" customWidth="1"/>
    <col min="3" max="3" width="4.33203125" customWidth="1"/>
    <col min="4" max="4" width="6.6640625" customWidth="1"/>
    <col min="5" max="5" width="6.44140625" customWidth="1"/>
    <col min="6" max="6" width="9.5546875" customWidth="1"/>
    <col min="7" max="7" width="12.33203125" customWidth="1"/>
    <col min="8" max="8" width="6.44140625" customWidth="1"/>
    <col min="9" max="9" width="2.44140625" customWidth="1"/>
    <col min="10" max="10" width="5" customWidth="1"/>
    <col min="11" max="11" width="11.88671875" customWidth="1"/>
    <col min="12" max="12" width="2.33203125" customWidth="1"/>
    <col min="13" max="13" width="13.5546875" customWidth="1"/>
  </cols>
  <sheetData>
    <row r="1" spans="1:13" ht="18.45" customHeight="1">
      <c r="A1" s="97" t="s">
        <v>140</v>
      </c>
      <c r="B1" s="7"/>
      <c r="C1" s="7"/>
      <c r="D1" s="7"/>
      <c r="E1" s="7"/>
      <c r="F1" s="7"/>
      <c r="G1" s="7"/>
      <c r="H1" s="7"/>
      <c r="I1" s="7"/>
      <c r="J1" s="7"/>
      <c r="K1" s="7"/>
      <c r="L1" s="7"/>
      <c r="M1" s="7"/>
    </row>
    <row r="2" spans="1:13" ht="10.050000000000001" customHeight="1" thickBot="1">
      <c r="A2" s="98"/>
      <c r="B2" s="98"/>
      <c r="C2" s="98"/>
      <c r="D2" s="98"/>
      <c r="E2" s="98"/>
      <c r="F2" s="98"/>
      <c r="G2" s="98"/>
      <c r="H2" s="98"/>
      <c r="I2" s="98"/>
      <c r="J2" s="98"/>
      <c r="K2" s="98"/>
      <c r="L2" s="98"/>
      <c r="M2" s="98"/>
    </row>
    <row r="3" spans="1:13" ht="13.05" customHeight="1">
      <c r="A3" s="150" t="s">
        <v>141</v>
      </c>
      <c r="B3" s="16"/>
      <c r="C3" s="16"/>
      <c r="D3" s="100"/>
      <c r="E3" s="101" t="s">
        <v>142</v>
      </c>
      <c r="F3" s="16"/>
      <c r="G3" s="16"/>
      <c r="H3" s="16"/>
      <c r="I3" s="16"/>
      <c r="J3" s="100"/>
      <c r="K3" s="101" t="s">
        <v>143</v>
      </c>
      <c r="L3" s="100"/>
      <c r="M3" s="99" t="s">
        <v>144</v>
      </c>
    </row>
    <row r="4" spans="1:13" ht="13.05" customHeight="1">
      <c r="A4" s="151" t="s">
        <v>599</v>
      </c>
      <c r="B4" s="103"/>
      <c r="C4" s="103"/>
      <c r="D4" s="104"/>
      <c r="E4" s="105" t="s">
        <v>600</v>
      </c>
      <c r="F4" s="103"/>
      <c r="G4" s="103"/>
      <c r="H4" s="103"/>
      <c r="I4" s="103"/>
      <c r="J4" s="104"/>
      <c r="K4" s="106" t="s">
        <v>146</v>
      </c>
      <c r="L4" s="104"/>
      <c r="M4" s="102" t="s">
        <v>147</v>
      </c>
    </row>
    <row r="5" spans="1:13" ht="13.05" customHeight="1">
      <c r="A5" s="152" t="s">
        <v>148</v>
      </c>
      <c r="B5" s="108"/>
      <c r="C5" s="108"/>
      <c r="D5" s="109"/>
      <c r="E5" s="110" t="s">
        <v>149</v>
      </c>
      <c r="F5" s="108"/>
      <c r="G5" s="108"/>
      <c r="H5" s="108"/>
      <c r="I5" s="108"/>
      <c r="J5" s="109"/>
      <c r="K5" s="110" t="s">
        <v>150</v>
      </c>
      <c r="L5" s="109"/>
      <c r="M5" s="107" t="s">
        <v>151</v>
      </c>
    </row>
    <row r="6" spans="1:13" ht="13.05" customHeight="1">
      <c r="A6" s="151" t="s">
        <v>146</v>
      </c>
      <c r="B6" s="103"/>
      <c r="C6" s="103"/>
      <c r="D6" s="104"/>
      <c r="E6" s="105" t="s">
        <v>152</v>
      </c>
      <c r="F6" s="103"/>
      <c r="G6" s="103"/>
      <c r="H6" s="103"/>
      <c r="I6" s="103"/>
      <c r="J6" s="104"/>
      <c r="K6" s="106" t="s">
        <v>146</v>
      </c>
      <c r="L6" s="104"/>
      <c r="M6" s="102" t="s">
        <v>146</v>
      </c>
    </row>
    <row r="7" spans="1:13" s="4" customFormat="1" ht="13.05" customHeight="1">
      <c r="A7" s="153" t="s">
        <v>153</v>
      </c>
      <c r="B7" s="117"/>
      <c r="C7" s="117"/>
      <c r="D7" s="113" t="s">
        <v>157</v>
      </c>
      <c r="E7" s="117"/>
      <c r="F7" s="117"/>
      <c r="G7" s="118"/>
      <c r="H7" s="116" t="s">
        <v>160</v>
      </c>
      <c r="I7" s="117"/>
      <c r="J7" s="117"/>
      <c r="K7" s="117"/>
      <c r="L7" s="117"/>
      <c r="M7" s="119"/>
    </row>
    <row r="8" spans="1:13" s="4" customFormat="1" ht="13.05" customHeight="1">
      <c r="A8" s="153" t="s">
        <v>154</v>
      </c>
      <c r="B8" s="117"/>
      <c r="C8" s="117"/>
      <c r="D8" s="113" t="s">
        <v>158</v>
      </c>
      <c r="E8" s="117"/>
      <c r="F8" s="117"/>
      <c r="G8" s="118"/>
      <c r="H8" s="116" t="s">
        <v>161</v>
      </c>
      <c r="I8" s="117"/>
      <c r="J8" s="117"/>
      <c r="K8" s="117"/>
      <c r="L8" s="117"/>
      <c r="M8" s="120" t="str">
        <f>IF(M7=0,"",E28/M7)</f>
        <v/>
      </c>
    </row>
    <row r="9" spans="1:13" ht="13.05" customHeight="1">
      <c r="A9" s="153" t="s">
        <v>155</v>
      </c>
      <c r="B9" s="111"/>
      <c r="C9" s="111"/>
      <c r="D9" s="113" t="s">
        <v>146</v>
      </c>
      <c r="E9" s="111"/>
      <c r="F9" s="111"/>
      <c r="G9" s="114"/>
      <c r="H9" s="116" t="s">
        <v>162</v>
      </c>
      <c r="I9" s="111"/>
      <c r="J9" s="111"/>
      <c r="K9" s="121" t="s">
        <v>146</v>
      </c>
      <c r="L9" s="111"/>
      <c r="M9" s="122"/>
    </row>
    <row r="10" spans="1:13" s="4" customFormat="1" ht="13.05" customHeight="1">
      <c r="A10" s="152" t="s">
        <v>156</v>
      </c>
      <c r="B10" s="123"/>
      <c r="C10" s="123"/>
      <c r="D10" s="112" t="s">
        <v>159</v>
      </c>
      <c r="E10" s="123"/>
      <c r="F10" s="123"/>
      <c r="G10" s="124"/>
      <c r="H10" s="110" t="s">
        <v>163</v>
      </c>
      <c r="I10" s="123"/>
      <c r="J10" s="112" t="s">
        <v>146</v>
      </c>
      <c r="K10" s="108"/>
      <c r="L10" s="108"/>
      <c r="M10" s="125"/>
    </row>
    <row r="11" spans="1:13" ht="13.05" customHeight="1" thickBot="1">
      <c r="A11" s="154" t="s">
        <v>146</v>
      </c>
      <c r="B11" s="98"/>
      <c r="C11" s="98"/>
      <c r="D11" s="98"/>
      <c r="E11" s="98"/>
      <c r="F11" s="98"/>
      <c r="G11" s="115"/>
      <c r="H11" s="126" t="s">
        <v>146</v>
      </c>
      <c r="I11" s="98"/>
      <c r="J11" s="98"/>
      <c r="K11" s="98"/>
      <c r="L11" s="98"/>
      <c r="M11" s="127"/>
    </row>
    <row r="12" spans="1:13" ht="28.5" customHeight="1" thickBot="1">
      <c r="A12" s="155" t="s">
        <v>164</v>
      </c>
      <c r="B12" s="128"/>
      <c r="C12" s="128"/>
      <c r="D12" s="128"/>
      <c r="E12" s="128"/>
      <c r="F12" s="128"/>
      <c r="G12" s="128"/>
      <c r="H12" s="128"/>
      <c r="I12" s="128"/>
      <c r="J12" s="128"/>
      <c r="K12" s="128"/>
      <c r="L12" s="128"/>
      <c r="M12" s="79"/>
    </row>
    <row r="13" spans="1:13" ht="13.05" customHeight="1">
      <c r="A13" s="156" t="s">
        <v>165</v>
      </c>
      <c r="B13" s="129"/>
      <c r="C13" s="129"/>
      <c r="D13" s="129"/>
      <c r="E13" s="129"/>
      <c r="F13" s="129"/>
      <c r="G13" s="156" t="s">
        <v>166</v>
      </c>
      <c r="H13" s="129"/>
      <c r="I13" s="129"/>
      <c r="J13" s="129"/>
      <c r="K13" s="129"/>
      <c r="L13" s="129"/>
      <c r="M13" s="130"/>
    </row>
    <row r="14" spans="1:13" s="4" customFormat="1" ht="13.05" customHeight="1">
      <c r="A14" s="157"/>
      <c r="B14" s="116" t="s">
        <v>167</v>
      </c>
      <c r="C14" s="117"/>
      <c r="D14" s="118"/>
      <c r="E14" s="132"/>
      <c r="F14" s="117"/>
      <c r="G14" s="160" t="s">
        <v>182</v>
      </c>
      <c r="H14" s="135"/>
      <c r="I14" s="135"/>
      <c r="J14" s="136"/>
      <c r="K14" s="138"/>
      <c r="L14" s="139" t="s">
        <v>183</v>
      </c>
      <c r="M14" s="163">
        <f>E20*K14/100</f>
        <v>0</v>
      </c>
    </row>
    <row r="15" spans="1:13" s="4" customFormat="1" ht="13.05" customHeight="1">
      <c r="A15" s="158"/>
      <c r="B15" s="116" t="s">
        <v>168</v>
      </c>
      <c r="C15" s="117"/>
      <c r="D15" s="118"/>
      <c r="E15" s="132"/>
      <c r="F15" s="117"/>
      <c r="G15" s="160" t="s">
        <v>184</v>
      </c>
      <c r="H15" s="135"/>
      <c r="I15" s="135"/>
      <c r="J15" s="136"/>
      <c r="K15" s="138"/>
      <c r="L15" s="139" t="s">
        <v>183</v>
      </c>
      <c r="M15" s="163">
        <f>E20*K15/100</f>
        <v>0</v>
      </c>
    </row>
    <row r="16" spans="1:13" s="4" customFormat="1" ht="13.05" customHeight="1">
      <c r="A16" s="159" t="s">
        <v>169</v>
      </c>
      <c r="B16" s="134" t="s">
        <v>170</v>
      </c>
      <c r="C16" s="117"/>
      <c r="D16" s="118"/>
      <c r="E16" s="132">
        <f>'REKAPITULACE #2'!C13</f>
        <v>0</v>
      </c>
      <c r="F16" s="117"/>
      <c r="G16" s="160" t="s">
        <v>185</v>
      </c>
      <c r="H16" s="135"/>
      <c r="I16" s="135"/>
      <c r="J16" s="136"/>
      <c r="K16" s="138"/>
      <c r="L16" s="139" t="s">
        <v>183</v>
      </c>
      <c r="M16" s="163">
        <f>E20*K16/100</f>
        <v>0</v>
      </c>
    </row>
    <row r="17" spans="1:13" s="4" customFormat="1" ht="13.05" customHeight="1">
      <c r="A17" s="159" t="s">
        <v>171</v>
      </c>
      <c r="B17" s="134" t="s">
        <v>172</v>
      </c>
      <c r="C17" s="117"/>
      <c r="D17" s="118"/>
      <c r="E17" s="132">
        <f>'REKAPITULACE #2'!C18</f>
        <v>0</v>
      </c>
      <c r="F17" s="117"/>
      <c r="G17" s="160" t="s">
        <v>186</v>
      </c>
      <c r="H17" s="135"/>
      <c r="I17" s="135"/>
      <c r="J17" s="136"/>
      <c r="K17" s="138"/>
      <c r="L17" s="139" t="s">
        <v>183</v>
      </c>
      <c r="M17" s="163">
        <f>E20*K17/100</f>
        <v>0</v>
      </c>
    </row>
    <row r="18" spans="1:13" s="4" customFormat="1" ht="13.05" customHeight="1">
      <c r="A18" s="159" t="s">
        <v>173</v>
      </c>
      <c r="B18" s="134" t="s">
        <v>174</v>
      </c>
      <c r="C18" s="117"/>
      <c r="D18" s="118"/>
      <c r="E18" s="132">
        <v>0</v>
      </c>
      <c r="F18" s="117"/>
      <c r="G18" s="160" t="s">
        <v>187</v>
      </c>
      <c r="H18" s="135"/>
      <c r="I18" s="135"/>
      <c r="J18" s="136"/>
      <c r="K18" s="138"/>
      <c r="L18" s="139" t="s">
        <v>183</v>
      </c>
      <c r="M18" s="163">
        <f>E20*K18/100</f>
        <v>0</v>
      </c>
    </row>
    <row r="19" spans="1:13" s="4" customFormat="1" ht="13.05" customHeight="1">
      <c r="A19" s="159" t="s">
        <v>175</v>
      </c>
      <c r="B19" s="134" t="s">
        <v>176</v>
      </c>
      <c r="C19" s="117"/>
      <c r="D19" s="118"/>
      <c r="E19" s="132">
        <v>0</v>
      </c>
      <c r="F19" s="117"/>
      <c r="G19" s="160" t="s">
        <v>188</v>
      </c>
      <c r="H19" s="135"/>
      <c r="I19" s="135"/>
      <c r="J19" s="136"/>
      <c r="K19" s="138"/>
      <c r="L19" s="139" t="s">
        <v>183</v>
      </c>
      <c r="M19" s="163">
        <f>E20*K19/100</f>
        <v>0</v>
      </c>
    </row>
    <row r="20" spans="1:13" s="4" customFormat="1" ht="13.05" customHeight="1">
      <c r="A20" s="160" t="s">
        <v>177</v>
      </c>
      <c r="B20" s="135"/>
      <c r="C20" s="135"/>
      <c r="D20" s="136"/>
      <c r="E20" s="132">
        <f>SUM(E16:E19)</f>
        <v>0</v>
      </c>
      <c r="F20" s="117"/>
      <c r="G20" s="160" t="s">
        <v>331</v>
      </c>
      <c r="H20" s="135"/>
      <c r="I20" s="135"/>
      <c r="J20" s="136"/>
      <c r="K20" s="138"/>
      <c r="L20" s="139" t="s">
        <v>183</v>
      </c>
      <c r="M20" s="163">
        <f>E20*K20/100</f>
        <v>0</v>
      </c>
    </row>
    <row r="21" spans="1:13" s="4" customFormat="1" ht="13.05" customHeight="1">
      <c r="A21" s="160" t="s">
        <v>178</v>
      </c>
      <c r="B21" s="135"/>
      <c r="C21" s="135"/>
      <c r="D21" s="136"/>
      <c r="E21" s="132">
        <v>0</v>
      </c>
      <c r="F21" s="117"/>
      <c r="G21" s="160" t="s">
        <v>332</v>
      </c>
      <c r="H21" s="135"/>
      <c r="I21" s="135"/>
      <c r="J21" s="136"/>
      <c r="K21" s="138"/>
      <c r="L21" s="139" t="s">
        <v>183</v>
      </c>
      <c r="M21" s="163">
        <f>E20*K21/100</f>
        <v>0</v>
      </c>
    </row>
    <row r="22" spans="1:13" s="4" customFormat="1" ht="13.05" customHeight="1">
      <c r="A22" s="160" t="s">
        <v>179</v>
      </c>
      <c r="B22" s="135"/>
      <c r="C22" s="135"/>
      <c r="D22" s="136"/>
      <c r="E22" s="132">
        <v>0</v>
      </c>
      <c r="F22" s="117"/>
      <c r="G22" s="160" t="s">
        <v>333</v>
      </c>
      <c r="H22" s="135"/>
      <c r="I22" s="135"/>
      <c r="J22" s="136"/>
      <c r="K22" s="138"/>
      <c r="L22" s="139" t="s">
        <v>183</v>
      </c>
      <c r="M22" s="163">
        <f>E20*K22/100</f>
        <v>0</v>
      </c>
    </row>
    <row r="23" spans="1:13" s="4" customFormat="1" ht="13.05" customHeight="1" thickBot="1">
      <c r="A23" s="160" t="s">
        <v>180</v>
      </c>
      <c r="B23" s="135"/>
      <c r="C23" s="135"/>
      <c r="D23" s="136"/>
      <c r="E23" s="132">
        <v>0</v>
      </c>
      <c r="F23" s="117"/>
      <c r="G23" s="161"/>
      <c r="H23" s="137"/>
      <c r="I23" s="137"/>
      <c r="J23" s="140"/>
      <c r="K23" s="141"/>
      <c r="L23" s="142" t="s">
        <v>183</v>
      </c>
      <c r="M23" s="164">
        <f>E20*K23/100</f>
        <v>0</v>
      </c>
    </row>
    <row r="24" spans="1:13" s="4" customFormat="1" ht="13.05" customHeight="1">
      <c r="A24" s="160" t="s">
        <v>181</v>
      </c>
      <c r="B24" s="135"/>
      <c r="C24" s="135"/>
      <c r="D24" s="135"/>
      <c r="E24" s="132">
        <f>SUM(E20:E23)</f>
        <v>0</v>
      </c>
      <c r="F24" s="117"/>
      <c r="G24" s="156" t="s">
        <v>193</v>
      </c>
      <c r="H24" s="129"/>
      <c r="I24" s="129"/>
      <c r="J24" s="129"/>
      <c r="K24" s="129"/>
      <c r="L24" s="129"/>
      <c r="M24" s="165"/>
    </row>
    <row r="25" spans="1:13" s="4" customFormat="1" ht="13.05" customHeight="1">
      <c r="A25" s="160" t="s">
        <v>195</v>
      </c>
      <c r="B25" s="135"/>
      <c r="C25" s="135"/>
      <c r="D25" s="136"/>
      <c r="E25" s="132">
        <f>SUM(M14:M23)</f>
        <v>0</v>
      </c>
      <c r="F25" s="111"/>
      <c r="G25" s="160"/>
      <c r="H25" s="135"/>
      <c r="I25" s="135"/>
      <c r="J25" s="136"/>
      <c r="K25" s="138"/>
      <c r="L25" s="139" t="s">
        <v>183</v>
      </c>
      <c r="M25" s="163">
        <f>E20*K25/100</f>
        <v>0</v>
      </c>
    </row>
    <row r="26" spans="1:13" s="4" customFormat="1" ht="13.05" customHeight="1" thickBot="1">
      <c r="A26" s="160" t="s">
        <v>196</v>
      </c>
      <c r="B26" s="135"/>
      <c r="C26" s="135"/>
      <c r="D26" s="136"/>
      <c r="E26" s="132">
        <f>SUM(M25:M26)</f>
        <v>0</v>
      </c>
      <c r="F26" s="111"/>
      <c r="G26" s="161"/>
      <c r="H26" s="137"/>
      <c r="I26" s="137"/>
      <c r="J26" s="140"/>
      <c r="K26" s="141"/>
      <c r="L26" s="142" t="s">
        <v>183</v>
      </c>
      <c r="M26" s="164">
        <f>E20*K26/100</f>
        <v>0</v>
      </c>
    </row>
    <row r="27" spans="1:13" s="4" customFormat="1" ht="13.05" customHeight="1" thickBot="1">
      <c r="A27" s="161" t="s">
        <v>197</v>
      </c>
      <c r="B27" s="137"/>
      <c r="C27" s="137"/>
      <c r="D27" s="140"/>
      <c r="E27" s="143">
        <f>SUM(M28:M28)</f>
        <v>0</v>
      </c>
      <c r="F27" s="108"/>
      <c r="G27" s="156" t="s">
        <v>194</v>
      </c>
      <c r="H27" s="144"/>
      <c r="I27" s="144"/>
      <c r="J27" s="144"/>
      <c r="K27" s="144"/>
      <c r="L27" s="144"/>
      <c r="M27" s="166"/>
    </row>
    <row r="28" spans="1:13" s="4" customFormat="1" ht="13.05" customHeight="1" thickBot="1">
      <c r="A28" s="162" t="s">
        <v>198</v>
      </c>
      <c r="B28" s="145"/>
      <c r="C28" s="145"/>
      <c r="D28" s="146"/>
      <c r="E28" s="147">
        <f>SUM(E24:E27)</f>
        <v>0</v>
      </c>
      <c r="F28" s="16"/>
      <c r="G28" s="161"/>
      <c r="H28" s="137"/>
      <c r="I28" s="137"/>
      <c r="J28" s="140"/>
      <c r="K28" s="141"/>
      <c r="L28" s="142" t="s">
        <v>183</v>
      </c>
      <c r="M28" s="164">
        <f>E20*K28/100</f>
        <v>0</v>
      </c>
    </row>
    <row r="29" spans="1:13" s="5" customFormat="1" ht="13.05" customHeight="1">
      <c r="A29" s="167" t="s">
        <v>199</v>
      </c>
      <c r="B29" s="168"/>
      <c r="C29" s="168"/>
      <c r="D29" s="169"/>
      <c r="E29" s="170" t="s">
        <v>200</v>
      </c>
      <c r="F29" s="168"/>
      <c r="G29" s="169"/>
      <c r="H29" s="170" t="s">
        <v>201</v>
      </c>
      <c r="I29" s="168"/>
      <c r="J29" s="168"/>
      <c r="K29" s="168"/>
      <c r="L29" s="168"/>
      <c r="M29" s="171"/>
    </row>
    <row r="30" spans="1:13" s="4" customFormat="1" ht="13.05" customHeight="1">
      <c r="A30" s="172" t="s">
        <v>146</v>
      </c>
      <c r="B30" s="108"/>
      <c r="C30" s="108"/>
      <c r="D30" s="109"/>
      <c r="E30" s="173" t="s">
        <v>202</v>
      </c>
      <c r="F30" s="137"/>
      <c r="G30" s="109"/>
      <c r="H30" s="173" t="s">
        <v>202</v>
      </c>
      <c r="I30" s="137"/>
      <c r="J30" s="108"/>
      <c r="K30" s="108"/>
      <c r="L30" s="108"/>
      <c r="M30" s="176"/>
    </row>
    <row r="31" spans="1:13" s="4" customFormat="1" ht="13.05" customHeight="1">
      <c r="A31" s="177" t="s">
        <v>203</v>
      </c>
      <c r="B31" s="7"/>
      <c r="C31" s="175"/>
      <c r="D31" s="178"/>
      <c r="E31" s="173" t="s">
        <v>203</v>
      </c>
      <c r="F31" s="175"/>
      <c r="G31" s="178"/>
      <c r="H31" s="173" t="s">
        <v>203</v>
      </c>
      <c r="I31" s="175"/>
      <c r="J31" s="7"/>
      <c r="K31" s="7"/>
      <c r="L31" s="7"/>
      <c r="M31" s="179"/>
    </row>
    <row r="32" spans="1:13" s="4" customFormat="1" ht="13.05" customHeight="1">
      <c r="A32" s="177"/>
      <c r="B32" s="7"/>
      <c r="C32" s="7"/>
      <c r="D32" s="178"/>
      <c r="E32" s="182" t="s">
        <v>204</v>
      </c>
      <c r="F32" s="7"/>
      <c r="G32" s="178"/>
      <c r="H32" s="182" t="s">
        <v>204</v>
      </c>
      <c r="I32" s="7"/>
      <c r="J32" s="7"/>
      <c r="K32" s="7"/>
      <c r="L32" s="7"/>
      <c r="M32" s="179"/>
    </row>
    <row r="33" spans="1:13">
      <c r="A33" s="180"/>
      <c r="B33" s="131"/>
      <c r="C33" s="131"/>
      <c r="D33" s="181"/>
      <c r="E33" s="183"/>
      <c r="F33" s="131"/>
      <c r="G33" s="181"/>
      <c r="H33" s="183"/>
      <c r="I33" s="131"/>
      <c r="J33" s="131"/>
      <c r="K33" s="131"/>
      <c r="L33" s="131"/>
      <c r="M33" s="184"/>
    </row>
    <row r="34" spans="1:13" s="4" customFormat="1" ht="56.25" customHeight="1" thickBot="1">
      <c r="A34" s="180"/>
      <c r="B34" s="131"/>
      <c r="C34" s="131"/>
      <c r="D34" s="181"/>
      <c r="E34" s="183"/>
      <c r="F34" s="131"/>
      <c r="G34" s="181"/>
      <c r="H34" s="183"/>
      <c r="I34" s="131"/>
      <c r="J34" s="131"/>
      <c r="K34" s="131"/>
      <c r="L34" s="131"/>
      <c r="M34" s="184"/>
    </row>
    <row r="35" spans="1:13" s="4" customFormat="1" ht="13.05" customHeight="1">
      <c r="A35" s="186" t="s">
        <v>205</v>
      </c>
      <c r="B35" s="187"/>
      <c r="C35" s="187"/>
      <c r="D35" s="188"/>
      <c r="E35" s="191">
        <v>21</v>
      </c>
      <c r="F35" s="129"/>
      <c r="G35" s="189" t="s">
        <v>206</v>
      </c>
      <c r="H35" s="198">
        <f>E28-H37</f>
        <v>0</v>
      </c>
      <c r="I35" s="129"/>
      <c r="J35" s="129"/>
      <c r="K35" s="129"/>
      <c r="L35" s="129"/>
      <c r="M35" s="190" t="s">
        <v>207</v>
      </c>
    </row>
    <row r="36" spans="1:13" s="4" customFormat="1" ht="13.05" customHeight="1">
      <c r="A36" s="160" t="s">
        <v>208</v>
      </c>
      <c r="B36" s="193"/>
      <c r="C36" s="193"/>
      <c r="D36" s="194"/>
      <c r="E36" s="196">
        <v>21</v>
      </c>
      <c r="F36" s="111"/>
      <c r="G36" s="133" t="s">
        <v>206</v>
      </c>
      <c r="H36" s="132">
        <f>H35*E36/100</f>
        <v>0</v>
      </c>
      <c r="I36" s="111"/>
      <c r="J36" s="111"/>
      <c r="K36" s="111"/>
      <c r="L36" s="111"/>
      <c r="M36" s="195" t="s">
        <v>207</v>
      </c>
    </row>
    <row r="37" spans="1:13" s="4" customFormat="1" ht="13.05" customHeight="1">
      <c r="A37" s="160" t="s">
        <v>205</v>
      </c>
      <c r="B37" s="193"/>
      <c r="C37" s="193"/>
      <c r="D37" s="194"/>
      <c r="E37" s="196">
        <v>15</v>
      </c>
      <c r="F37" s="111"/>
      <c r="G37" s="133" t="s">
        <v>206</v>
      </c>
      <c r="H37" s="132">
        <v>0</v>
      </c>
      <c r="I37" s="197"/>
      <c r="J37" s="197"/>
      <c r="K37" s="197"/>
      <c r="L37" s="197"/>
      <c r="M37" s="195" t="s">
        <v>207</v>
      </c>
    </row>
    <row r="38" spans="1:13" s="4" customFormat="1" ht="13.05" customHeight="1">
      <c r="A38" s="160" t="s">
        <v>208</v>
      </c>
      <c r="B38" s="193"/>
      <c r="C38" s="193"/>
      <c r="D38" s="194"/>
      <c r="E38" s="196">
        <v>15</v>
      </c>
      <c r="F38" s="111"/>
      <c r="G38" s="133" t="s">
        <v>206</v>
      </c>
      <c r="H38" s="132">
        <f>H37*E38/100</f>
        <v>0</v>
      </c>
      <c r="I38" s="111"/>
      <c r="J38" s="111"/>
      <c r="K38" s="111"/>
      <c r="L38" s="111"/>
      <c r="M38" s="195" t="s">
        <v>207</v>
      </c>
    </row>
    <row r="39" spans="1:13" s="202" customFormat="1" ht="19.5" customHeight="1" thickBot="1">
      <c r="A39" s="200" t="s">
        <v>209</v>
      </c>
      <c r="B39" s="201"/>
      <c r="C39" s="201"/>
      <c r="D39" s="201"/>
      <c r="E39" s="201"/>
      <c r="F39" s="201"/>
      <c r="G39" s="201"/>
      <c r="H39" s="203">
        <f>SUM(H35:H38)</f>
        <v>0</v>
      </c>
      <c r="I39" s="199"/>
      <c r="J39" s="199"/>
      <c r="K39" s="199"/>
      <c r="L39" s="199"/>
      <c r="M39" s="204" t="s">
        <v>207</v>
      </c>
    </row>
    <row r="40" spans="1:13" s="4" customFormat="1" ht="13.05" customHeight="1"/>
    <row r="41" spans="1:13" s="4" customFormat="1" ht="13.05" customHeight="1">
      <c r="A41" s="175" t="s">
        <v>210</v>
      </c>
      <c r="B41" s="7"/>
      <c r="C41" s="7"/>
      <c r="D41" s="7"/>
      <c r="E41" s="7"/>
      <c r="F41" s="7"/>
      <c r="G41" s="7"/>
      <c r="H41" s="7"/>
      <c r="I41" s="7"/>
      <c r="J41" s="7"/>
      <c r="K41" s="7"/>
      <c r="L41" s="7"/>
      <c r="M41" s="7"/>
    </row>
  </sheetData>
  <mergeCells count="110">
    <mergeCell ref="A39:G39"/>
    <mergeCell ref="H39:L39"/>
    <mergeCell ref="A41:M41"/>
    <mergeCell ref="A37:D37"/>
    <mergeCell ref="E37:F37"/>
    <mergeCell ref="H37:L37"/>
    <mergeCell ref="A38:D38"/>
    <mergeCell ref="E38:F38"/>
    <mergeCell ref="H38:L38"/>
    <mergeCell ref="A35:D35"/>
    <mergeCell ref="E35:F35"/>
    <mergeCell ref="H35:L35"/>
    <mergeCell ref="A36:D36"/>
    <mergeCell ref="E36:F36"/>
    <mergeCell ref="H36:L36"/>
    <mergeCell ref="A31:B31"/>
    <mergeCell ref="C31:D31"/>
    <mergeCell ref="F31:G31"/>
    <mergeCell ref="I31:M31"/>
    <mergeCell ref="A32:D32"/>
    <mergeCell ref="A33:D34"/>
    <mergeCell ref="E32:G32"/>
    <mergeCell ref="E33:G34"/>
    <mergeCell ref="H32:M32"/>
    <mergeCell ref="H33:M34"/>
    <mergeCell ref="A29:D29"/>
    <mergeCell ref="E29:G29"/>
    <mergeCell ref="H29:M29"/>
    <mergeCell ref="A30:D30"/>
    <mergeCell ref="F30:G30"/>
    <mergeCell ref="I30:M30"/>
    <mergeCell ref="G28:J28"/>
    <mergeCell ref="A25:D25"/>
    <mergeCell ref="E25:F25"/>
    <mergeCell ref="A26:D26"/>
    <mergeCell ref="E26:F26"/>
    <mergeCell ref="A27:D27"/>
    <mergeCell ref="E27:F27"/>
    <mergeCell ref="A28:D28"/>
    <mergeCell ref="E28:F28"/>
    <mergeCell ref="G22:J22"/>
    <mergeCell ref="G23:J23"/>
    <mergeCell ref="G24:M24"/>
    <mergeCell ref="G25:J25"/>
    <mergeCell ref="G26:J26"/>
    <mergeCell ref="G27:M27"/>
    <mergeCell ref="G16:J16"/>
    <mergeCell ref="G17:J17"/>
    <mergeCell ref="G18:J18"/>
    <mergeCell ref="G19:J19"/>
    <mergeCell ref="G20:J20"/>
    <mergeCell ref="G21:J21"/>
    <mergeCell ref="A22:D22"/>
    <mergeCell ref="E22:F22"/>
    <mergeCell ref="A23:D23"/>
    <mergeCell ref="E23:F23"/>
    <mergeCell ref="A24:D24"/>
    <mergeCell ref="E24:F24"/>
    <mergeCell ref="B19:D19"/>
    <mergeCell ref="E19:F19"/>
    <mergeCell ref="A20:D20"/>
    <mergeCell ref="E20:F20"/>
    <mergeCell ref="A21:D21"/>
    <mergeCell ref="E21:F21"/>
    <mergeCell ref="B16:D16"/>
    <mergeCell ref="E16:F16"/>
    <mergeCell ref="B17:D17"/>
    <mergeCell ref="E17:F17"/>
    <mergeCell ref="B18:D18"/>
    <mergeCell ref="E18:F18"/>
    <mergeCell ref="A12:M12"/>
    <mergeCell ref="A13:F13"/>
    <mergeCell ref="G13:M13"/>
    <mergeCell ref="A14:A15"/>
    <mergeCell ref="B14:D14"/>
    <mergeCell ref="E14:F14"/>
    <mergeCell ref="B15:D15"/>
    <mergeCell ref="E15:F15"/>
    <mergeCell ref="G14:J14"/>
    <mergeCell ref="G15:J15"/>
    <mergeCell ref="A11:G11"/>
    <mergeCell ref="H7:L7"/>
    <mergeCell ref="H8:L8"/>
    <mergeCell ref="H9:J9"/>
    <mergeCell ref="H10:I10"/>
    <mergeCell ref="K9:M9"/>
    <mergeCell ref="J10:M10"/>
    <mergeCell ref="H11:M11"/>
    <mergeCell ref="A7:C7"/>
    <mergeCell ref="A8:C8"/>
    <mergeCell ref="A9:C9"/>
    <mergeCell ref="A10:C10"/>
    <mergeCell ref="D7:G7"/>
    <mergeCell ref="D8:G8"/>
    <mergeCell ref="D9:G9"/>
    <mergeCell ref="D10:G10"/>
    <mergeCell ref="A5:D5"/>
    <mergeCell ref="E5:J5"/>
    <mergeCell ref="K5:L5"/>
    <mergeCell ref="A6:D6"/>
    <mergeCell ref="E6:J6"/>
    <mergeCell ref="K6:L6"/>
    <mergeCell ref="A1:M1"/>
    <mergeCell ref="A2:M2"/>
    <mergeCell ref="A3:D3"/>
    <mergeCell ref="E3:J3"/>
    <mergeCell ref="K3:L3"/>
    <mergeCell ref="A4:D4"/>
    <mergeCell ref="E4:J4"/>
    <mergeCell ref="K4:L4"/>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C20"/>
  <sheetViews>
    <sheetView workbookViewId="0">
      <selection activeCell="C6" sqref="C6"/>
    </sheetView>
  </sheetViews>
  <sheetFormatPr defaultRowHeight="13.2"/>
  <cols>
    <col min="1" max="1" width="3.88671875" customWidth="1"/>
    <col min="2" max="2" width="45.21875" customWidth="1"/>
    <col min="3" max="3" width="20.44140625" customWidth="1"/>
  </cols>
  <sheetData>
    <row r="1" spans="1:3" s="2" customFormat="1" ht="9.6">
      <c r="A1" s="3" t="s">
        <v>0</v>
      </c>
      <c r="B1" s="3"/>
      <c r="C1" s="2" t="s">
        <v>1</v>
      </c>
    </row>
    <row r="2" spans="1:3" s="2" customFormat="1" ht="9.6">
      <c r="A2" s="3" t="s">
        <v>466</v>
      </c>
      <c r="B2" s="3"/>
      <c r="C2" s="2" t="s">
        <v>3</v>
      </c>
    </row>
    <row r="3" spans="1:3" s="1" customFormat="1" ht="9.6"/>
    <row r="4" spans="1:3" s="5" customFormat="1">
      <c r="A4" s="6" t="s">
        <v>133</v>
      </c>
      <c r="B4" s="7"/>
      <c r="C4" s="7"/>
    </row>
    <row r="5" spans="1:3" s="1" customFormat="1" ht="10.199999999999999" thickBot="1"/>
    <row r="6" spans="1:3" s="1" customFormat="1" ht="9.75" customHeight="1">
      <c r="A6" s="80" t="s">
        <v>134</v>
      </c>
      <c r="B6" s="82" t="s">
        <v>135</v>
      </c>
      <c r="C6" s="84" t="s">
        <v>17</v>
      </c>
    </row>
    <row r="7" spans="1:3" s="1" customFormat="1" ht="9.75" customHeight="1" thickBot="1">
      <c r="A7" s="81"/>
      <c r="B7" s="83"/>
      <c r="C7" s="85" t="s">
        <v>136</v>
      </c>
    </row>
    <row r="8" spans="1:3" s="27" customFormat="1" ht="10.199999999999999">
      <c r="A8" s="86"/>
      <c r="B8" s="88" t="s">
        <v>212</v>
      </c>
      <c r="C8" s="87"/>
    </row>
    <row r="9" spans="1:3" s="27" customFormat="1" ht="10.199999999999999">
      <c r="A9" s="89">
        <v>1</v>
      </c>
      <c r="B9" s="39" t="s">
        <v>319</v>
      </c>
      <c r="C9" s="90">
        <f>'ROZPOČET #2'!G53</f>
        <v>0</v>
      </c>
    </row>
    <row r="10" spans="1:3" s="27" customFormat="1" ht="10.199999999999999">
      <c r="A10" s="206">
        <v>5</v>
      </c>
      <c r="B10" s="207" t="s">
        <v>595</v>
      </c>
      <c r="C10" s="208">
        <f>'ROZPOČET #2'!G83</f>
        <v>0</v>
      </c>
    </row>
    <row r="11" spans="1:3" s="27" customFormat="1" ht="10.199999999999999">
      <c r="A11" s="206">
        <v>9</v>
      </c>
      <c r="B11" s="207" t="s">
        <v>596</v>
      </c>
      <c r="C11" s="208">
        <f>'ROZPOČET #2'!G96</f>
        <v>0</v>
      </c>
    </row>
    <row r="12" spans="1:3" s="27" customFormat="1" ht="10.199999999999999">
      <c r="A12" s="206">
        <v>99</v>
      </c>
      <c r="B12" s="207" t="s">
        <v>597</v>
      </c>
      <c r="C12" s="208">
        <f>'ROZPOČET #2'!G99</f>
        <v>0</v>
      </c>
    </row>
    <row r="13" spans="1:3" s="27" customFormat="1" ht="10.8" thickBot="1">
      <c r="A13" s="91"/>
      <c r="B13" s="92" t="s">
        <v>324</v>
      </c>
      <c r="C13" s="93">
        <f>SUM(C9:C12)</f>
        <v>0</v>
      </c>
    </row>
    <row r="14" spans="1:3" s="1" customFormat="1" ht="10.199999999999999" thickBot="1"/>
    <row r="15" spans="1:3" s="27" customFormat="1" ht="10.199999999999999">
      <c r="A15" s="86"/>
      <c r="B15" s="88" t="s">
        <v>281</v>
      </c>
      <c r="C15" s="87"/>
    </row>
    <row r="16" spans="1:3" s="27" customFormat="1" ht="10.199999999999999">
      <c r="A16" s="89">
        <v>766</v>
      </c>
      <c r="B16" s="39" t="s">
        <v>598</v>
      </c>
      <c r="C16" s="90">
        <f>'ROZPOČET #2'!G108</f>
        <v>0</v>
      </c>
    </row>
    <row r="17" spans="1:3" s="27" customFormat="1" ht="10.199999999999999">
      <c r="A17" s="206">
        <v>767</v>
      </c>
      <c r="B17" s="207" t="s">
        <v>325</v>
      </c>
      <c r="C17" s="208">
        <f>'ROZPOČET #2'!G112</f>
        <v>0</v>
      </c>
    </row>
    <row r="18" spans="1:3" s="27" customFormat="1" ht="10.8" thickBot="1">
      <c r="A18" s="91"/>
      <c r="B18" s="92" t="s">
        <v>326</v>
      </c>
      <c r="C18" s="93">
        <f>SUM(C16:C17)</f>
        <v>0</v>
      </c>
    </row>
    <row r="19" spans="1:3" s="1" customFormat="1" ht="10.199999999999999" thickBot="1"/>
    <row r="20" spans="1:3" s="27" customFormat="1" ht="10.8" thickBot="1">
      <c r="A20" s="94"/>
      <c r="B20" s="95" t="s">
        <v>139</v>
      </c>
      <c r="C20" s="96">
        <f>C13+C18</f>
        <v>0</v>
      </c>
    </row>
  </sheetData>
  <mergeCells count="5">
    <mergeCell ref="A1:B1"/>
    <mergeCell ref="A2:B2"/>
    <mergeCell ref="A4:C4"/>
    <mergeCell ref="A6:A7"/>
    <mergeCell ref="B6:B7"/>
  </mergeCells>
  <printOptions horizontalCentered="1"/>
  <pageMargins left="0.39375000000000004" right="0.39375000000000004" top="0.59027777777777779" bottom="0.59027777777777779"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dimension ref="A1:J114"/>
  <sheetViews>
    <sheetView workbookViewId="0">
      <selection activeCell="E12" sqref="E12"/>
    </sheetView>
  </sheetViews>
  <sheetFormatPr defaultRowHeight="13.2"/>
  <cols>
    <col min="1" max="1" width="3.77734375" customWidth="1"/>
    <col min="2" max="2" width="11.109375" customWidth="1"/>
    <col min="3" max="3" width="43.44140625" customWidth="1"/>
    <col min="4" max="4" width="4.44140625" customWidth="1"/>
    <col min="5" max="5" width="8.77734375" customWidth="1"/>
    <col min="6" max="7" width="10.6640625" customWidth="1"/>
    <col min="8" max="9" width="9.109375" customWidth="1"/>
    <col min="10" max="10" width="13.21875" customWidth="1"/>
  </cols>
  <sheetData>
    <row r="1" spans="1:10" s="2" customFormat="1" ht="9.6">
      <c r="A1" s="3" t="s">
        <v>0</v>
      </c>
      <c r="B1" s="3"/>
      <c r="C1" s="3"/>
      <c r="D1" s="3"/>
      <c r="E1" s="3"/>
      <c r="F1" s="3"/>
      <c r="G1" s="3"/>
      <c r="H1" s="3"/>
      <c r="I1" s="3" t="s">
        <v>1</v>
      </c>
      <c r="J1" s="3"/>
    </row>
    <row r="2" spans="1:10" s="2" customFormat="1" ht="9.6">
      <c r="A2" s="3" t="s">
        <v>466</v>
      </c>
      <c r="B2" s="3"/>
      <c r="C2" s="3"/>
      <c r="D2" s="3"/>
      <c r="E2" s="3"/>
      <c r="F2" s="3"/>
      <c r="G2" s="3"/>
      <c r="H2" s="3"/>
      <c r="I2" s="3" t="s">
        <v>3</v>
      </c>
      <c r="J2" s="3"/>
    </row>
    <row r="3" spans="1:10" s="1" customFormat="1" ht="9.6"/>
    <row r="4" spans="1:10" s="4" customFormat="1">
      <c r="A4" s="6" t="s">
        <v>4</v>
      </c>
      <c r="B4" s="7"/>
      <c r="C4" s="7"/>
      <c r="D4" s="7"/>
      <c r="E4" s="7"/>
      <c r="F4" s="7"/>
      <c r="G4" s="7"/>
      <c r="H4" s="7"/>
      <c r="I4" s="7"/>
      <c r="J4" s="7"/>
    </row>
    <row r="5" spans="1:10" s="1" customFormat="1" ht="10.199999999999999" thickBot="1"/>
    <row r="6" spans="1:10" s="1" customFormat="1" ht="9.75" customHeight="1">
      <c r="A6" s="9" t="s">
        <v>5</v>
      </c>
      <c r="B6" s="12" t="s">
        <v>9</v>
      </c>
      <c r="C6" s="12" t="s">
        <v>11</v>
      </c>
      <c r="D6" s="12" t="s">
        <v>13</v>
      </c>
      <c r="E6" s="12" t="s">
        <v>15</v>
      </c>
      <c r="F6" s="15" t="s">
        <v>17</v>
      </c>
      <c r="G6" s="16"/>
      <c r="H6" s="12" t="s">
        <v>22</v>
      </c>
      <c r="I6" s="16"/>
      <c r="J6" s="24" t="s">
        <v>25</v>
      </c>
    </row>
    <row r="7" spans="1:10" s="1" customFormat="1" ht="9.75" customHeight="1">
      <c r="A7" s="10" t="s">
        <v>6</v>
      </c>
      <c r="B7" s="13"/>
      <c r="C7" s="13"/>
      <c r="D7" s="13"/>
      <c r="E7" s="13"/>
      <c r="F7" s="17"/>
      <c r="G7" s="7"/>
      <c r="H7" s="13"/>
      <c r="I7" s="7"/>
      <c r="J7" s="25"/>
    </row>
    <row r="8" spans="1:10" s="1" customFormat="1" ht="9.75" customHeight="1">
      <c r="A8" s="10" t="s">
        <v>7</v>
      </c>
      <c r="B8" s="13"/>
      <c r="C8" s="13"/>
      <c r="D8" s="13"/>
      <c r="E8" s="13"/>
      <c r="F8" s="18" t="s">
        <v>18</v>
      </c>
      <c r="G8" s="20" t="s">
        <v>20</v>
      </c>
      <c r="H8" s="22" t="s">
        <v>18</v>
      </c>
      <c r="I8" s="20" t="s">
        <v>20</v>
      </c>
      <c r="J8" s="25"/>
    </row>
    <row r="9" spans="1:10" s="1" customFormat="1" ht="9.75" customHeight="1" thickBot="1">
      <c r="A9" s="11" t="s">
        <v>8</v>
      </c>
      <c r="B9" s="14" t="s">
        <v>10</v>
      </c>
      <c r="C9" s="14" t="s">
        <v>12</v>
      </c>
      <c r="D9" s="14" t="s">
        <v>14</v>
      </c>
      <c r="E9" s="14" t="s">
        <v>16</v>
      </c>
      <c r="F9" s="19" t="s">
        <v>19</v>
      </c>
      <c r="G9" s="21" t="s">
        <v>21</v>
      </c>
      <c r="H9" s="23" t="s">
        <v>23</v>
      </c>
      <c r="I9" s="21" t="s">
        <v>24</v>
      </c>
      <c r="J9" s="26" t="s">
        <v>26</v>
      </c>
    </row>
    <row r="10" spans="1:10" s="28" customFormat="1" ht="10.199999999999999">
      <c r="A10" s="30"/>
      <c r="B10" s="29"/>
      <c r="C10" s="31" t="s">
        <v>212</v>
      </c>
      <c r="D10" s="29"/>
      <c r="E10" s="29"/>
      <c r="F10" s="32"/>
      <c r="H10" s="33"/>
      <c r="J10" s="34"/>
    </row>
    <row r="11" spans="1:10" s="28" customFormat="1" ht="10.199999999999999">
      <c r="A11" s="37"/>
      <c r="B11" s="38" t="s">
        <v>213</v>
      </c>
      <c r="C11" s="39" t="s">
        <v>214</v>
      </c>
      <c r="D11" s="36"/>
      <c r="E11" s="36"/>
      <c r="F11" s="40"/>
      <c r="G11" s="35"/>
      <c r="H11" s="41"/>
      <c r="I11" s="35"/>
      <c r="J11" s="42"/>
    </row>
    <row r="12" spans="1:10" s="1" customFormat="1" ht="9.6">
      <c r="A12" s="43">
        <v>1</v>
      </c>
      <c r="B12" s="45" t="s">
        <v>467</v>
      </c>
      <c r="C12" s="46" t="s">
        <v>468</v>
      </c>
      <c r="D12" s="47" t="s">
        <v>469</v>
      </c>
      <c r="E12" s="54">
        <v>585.1</v>
      </c>
      <c r="F12" s="49"/>
      <c r="G12" s="50">
        <f>E12*F12</f>
        <v>0</v>
      </c>
      <c r="H12" s="51">
        <v>0.13800000000000001</v>
      </c>
      <c r="I12" s="52">
        <f>E12*H12</f>
        <v>80.743800000000007</v>
      </c>
      <c r="J12" s="53" t="s">
        <v>470</v>
      </c>
    </row>
    <row r="13" spans="1:10" s="1" customFormat="1" ht="9.6">
      <c r="A13" s="43">
        <f>A12+1</f>
        <v>2</v>
      </c>
      <c r="B13" s="45" t="s">
        <v>471</v>
      </c>
      <c r="C13" s="46" t="s">
        <v>472</v>
      </c>
      <c r="D13" s="47" t="s">
        <v>473</v>
      </c>
      <c r="E13" s="54">
        <v>155.4</v>
      </c>
      <c r="F13" s="49"/>
      <c r="G13" s="50">
        <f>E13*F13</f>
        <v>0</v>
      </c>
      <c r="H13" s="51">
        <v>0.16</v>
      </c>
      <c r="I13" s="52">
        <f>E13*H13</f>
        <v>24.864000000000001</v>
      </c>
      <c r="J13" s="53" t="s">
        <v>470</v>
      </c>
    </row>
    <row r="14" spans="1:10" s="1" customFormat="1" ht="9.6" customHeight="1">
      <c r="A14" s="8"/>
      <c r="B14" s="213" t="s">
        <v>474</v>
      </c>
      <c r="C14" s="216" t="s">
        <v>475</v>
      </c>
      <c r="D14" s="214"/>
      <c r="E14" s="214"/>
      <c r="F14" s="214"/>
      <c r="G14" s="214"/>
      <c r="H14" s="214"/>
      <c r="I14" s="214"/>
      <c r="J14" s="215"/>
    </row>
    <row r="15" spans="1:10" s="1" customFormat="1" ht="19.2">
      <c r="A15" s="43">
        <f>A13+1</f>
        <v>3</v>
      </c>
      <c r="B15" s="45" t="s">
        <v>476</v>
      </c>
      <c r="C15" s="46" t="s">
        <v>477</v>
      </c>
      <c r="D15" s="47" t="s">
        <v>469</v>
      </c>
      <c r="E15" s="48">
        <v>175</v>
      </c>
      <c r="F15" s="49"/>
      <c r="G15" s="50">
        <f>E15*F15</f>
        <v>0</v>
      </c>
      <c r="H15" s="51">
        <v>0.56000000000000005</v>
      </c>
      <c r="I15" s="52">
        <f>E15*H15</f>
        <v>98.000000000000014</v>
      </c>
      <c r="J15" s="53" t="s">
        <v>470</v>
      </c>
    </row>
    <row r="16" spans="1:10" s="1" customFormat="1" ht="19.2">
      <c r="A16" s="43">
        <f>A15+1</f>
        <v>4</v>
      </c>
      <c r="B16" s="45" t="s">
        <v>476</v>
      </c>
      <c r="C16" s="46" t="s">
        <v>478</v>
      </c>
      <c r="D16" s="47" t="s">
        <v>469</v>
      </c>
      <c r="E16" s="48">
        <v>106</v>
      </c>
      <c r="F16" s="49"/>
      <c r="G16" s="50">
        <f>E16*F16</f>
        <v>0</v>
      </c>
      <c r="H16" s="51">
        <v>0.56000000000000005</v>
      </c>
      <c r="I16" s="52">
        <f>E16*H16</f>
        <v>59.360000000000007</v>
      </c>
      <c r="J16" s="53" t="s">
        <v>470</v>
      </c>
    </row>
    <row r="17" spans="1:10" s="1" customFormat="1" ht="19.2">
      <c r="A17" s="43">
        <f>A16+1</f>
        <v>5</v>
      </c>
      <c r="B17" s="45" t="s">
        <v>476</v>
      </c>
      <c r="C17" s="46" t="s">
        <v>479</v>
      </c>
      <c r="D17" s="47" t="s">
        <v>469</v>
      </c>
      <c r="E17" s="48">
        <v>38</v>
      </c>
      <c r="F17" s="49"/>
      <c r="G17" s="50">
        <f>E17*F17</f>
        <v>0</v>
      </c>
      <c r="H17" s="51">
        <v>0.56000000000000005</v>
      </c>
      <c r="I17" s="52">
        <f>E17*H17</f>
        <v>21.28</v>
      </c>
      <c r="J17" s="53" t="s">
        <v>470</v>
      </c>
    </row>
    <row r="18" spans="1:10" s="1" customFormat="1" ht="19.2">
      <c r="A18" s="43">
        <f>A17+1</f>
        <v>6</v>
      </c>
      <c r="B18" s="45" t="s">
        <v>476</v>
      </c>
      <c r="C18" s="46" t="s">
        <v>480</v>
      </c>
      <c r="D18" s="47" t="s">
        <v>469</v>
      </c>
      <c r="E18" s="48">
        <v>138</v>
      </c>
      <c r="F18" s="49"/>
      <c r="G18" s="50">
        <f>E18*F18</f>
        <v>0</v>
      </c>
      <c r="H18" s="51">
        <v>0.56000000000000005</v>
      </c>
      <c r="I18" s="52">
        <f>E18*H18</f>
        <v>77.28</v>
      </c>
      <c r="J18" s="53" t="s">
        <v>470</v>
      </c>
    </row>
    <row r="19" spans="1:10" s="1" customFormat="1" ht="19.2">
      <c r="A19" s="43">
        <f>A18+1</f>
        <v>7</v>
      </c>
      <c r="B19" s="45" t="s">
        <v>476</v>
      </c>
      <c r="C19" s="46" t="s">
        <v>481</v>
      </c>
      <c r="D19" s="47" t="s">
        <v>469</v>
      </c>
      <c r="E19" s="54">
        <v>80.099999999999994</v>
      </c>
      <c r="F19" s="49"/>
      <c r="G19" s="50">
        <f>E19*F19</f>
        <v>0</v>
      </c>
      <c r="H19" s="51">
        <v>0.56000000000000005</v>
      </c>
      <c r="I19" s="52">
        <f>E19*H19</f>
        <v>44.856000000000002</v>
      </c>
      <c r="J19" s="53" t="s">
        <v>470</v>
      </c>
    </row>
    <row r="20" spans="1:10" s="1" customFormat="1" ht="19.2">
      <c r="A20" s="43">
        <f>A19+1</f>
        <v>8</v>
      </c>
      <c r="B20" s="45" t="s">
        <v>476</v>
      </c>
      <c r="C20" s="46" t="s">
        <v>482</v>
      </c>
      <c r="D20" s="47" t="s">
        <v>469</v>
      </c>
      <c r="E20" s="48">
        <v>48</v>
      </c>
      <c r="F20" s="49"/>
      <c r="G20" s="50">
        <f>E20*F20</f>
        <v>0</v>
      </c>
      <c r="H20" s="51">
        <v>0.56000000000000005</v>
      </c>
      <c r="I20" s="52">
        <f>E20*H20</f>
        <v>26.880000000000003</v>
      </c>
      <c r="J20" s="53" t="s">
        <v>470</v>
      </c>
    </row>
    <row r="21" spans="1:10" s="1" customFormat="1" ht="9.6">
      <c r="A21" s="43">
        <f>A20+1</f>
        <v>9</v>
      </c>
      <c r="B21" s="45" t="s">
        <v>483</v>
      </c>
      <c r="C21" s="46" t="s">
        <v>484</v>
      </c>
      <c r="D21" s="47" t="s">
        <v>241</v>
      </c>
      <c r="E21" s="51">
        <v>91</v>
      </c>
      <c r="F21" s="49"/>
      <c r="G21" s="50">
        <f>E21*F21</f>
        <v>0</v>
      </c>
      <c r="H21" s="51">
        <v>0</v>
      </c>
      <c r="I21" s="52">
        <f>E21*H21</f>
        <v>0</v>
      </c>
      <c r="J21" s="53" t="s">
        <v>470</v>
      </c>
    </row>
    <row r="22" spans="1:10" s="1" customFormat="1" ht="9.6" customHeight="1">
      <c r="A22" s="8"/>
      <c r="B22" s="213" t="s">
        <v>474</v>
      </c>
      <c r="C22" s="216" t="s">
        <v>485</v>
      </c>
      <c r="D22" s="214"/>
      <c r="E22" s="214"/>
      <c r="F22" s="214"/>
      <c r="G22" s="214"/>
      <c r="H22" s="214"/>
      <c r="I22" s="214"/>
      <c r="J22" s="215"/>
    </row>
    <row r="23" spans="1:10" s="1" customFormat="1" ht="9.6">
      <c r="A23" s="43">
        <f>A21+1</f>
        <v>10</v>
      </c>
      <c r="B23" s="45" t="s">
        <v>483</v>
      </c>
      <c r="C23" s="46" t="s">
        <v>486</v>
      </c>
      <c r="D23" s="47" t="s">
        <v>241</v>
      </c>
      <c r="E23" s="51">
        <v>32.86</v>
      </c>
      <c r="F23" s="49"/>
      <c r="G23" s="50">
        <f>E23*F23</f>
        <v>0</v>
      </c>
      <c r="H23" s="51">
        <v>0</v>
      </c>
      <c r="I23" s="52">
        <f>E23*H23</f>
        <v>0</v>
      </c>
      <c r="J23" s="53" t="s">
        <v>470</v>
      </c>
    </row>
    <row r="24" spans="1:10" s="1" customFormat="1" ht="9.6" customHeight="1">
      <c r="A24" s="8"/>
      <c r="B24" s="213" t="s">
        <v>474</v>
      </c>
      <c r="C24" s="216" t="s">
        <v>487</v>
      </c>
      <c r="D24" s="214"/>
      <c r="E24" s="214"/>
      <c r="F24" s="214"/>
      <c r="G24" s="214"/>
      <c r="H24" s="214"/>
      <c r="I24" s="214"/>
      <c r="J24" s="215"/>
    </row>
    <row r="25" spans="1:10" s="1" customFormat="1" ht="9.6">
      <c r="A25" s="43">
        <f>A23+1</f>
        <v>11</v>
      </c>
      <c r="B25" s="45" t="s">
        <v>483</v>
      </c>
      <c r="C25" s="46" t="s">
        <v>488</v>
      </c>
      <c r="D25" s="47" t="s">
        <v>241</v>
      </c>
      <c r="E25" s="51">
        <v>11.78</v>
      </c>
      <c r="F25" s="49"/>
      <c r="G25" s="50">
        <f>E25*F25</f>
        <v>0</v>
      </c>
      <c r="H25" s="51">
        <v>0</v>
      </c>
      <c r="I25" s="52">
        <f>E25*H25</f>
        <v>0</v>
      </c>
      <c r="J25" s="53" t="s">
        <v>470</v>
      </c>
    </row>
    <row r="26" spans="1:10" s="1" customFormat="1" ht="9.6" customHeight="1">
      <c r="A26" s="8"/>
      <c r="B26" s="213" t="s">
        <v>474</v>
      </c>
      <c r="C26" s="216" t="s">
        <v>489</v>
      </c>
      <c r="D26" s="214"/>
      <c r="E26" s="214"/>
      <c r="F26" s="214"/>
      <c r="G26" s="214"/>
      <c r="H26" s="214"/>
      <c r="I26" s="214"/>
      <c r="J26" s="215"/>
    </row>
    <row r="27" spans="1:10" s="1" customFormat="1" ht="9.6">
      <c r="A27" s="43">
        <f>A25+1</f>
        <v>12</v>
      </c>
      <c r="B27" s="45" t="s">
        <v>483</v>
      </c>
      <c r="C27" s="46" t="s">
        <v>490</v>
      </c>
      <c r="D27" s="47" t="s">
        <v>241</v>
      </c>
      <c r="E27" s="51">
        <v>71.760000000000005</v>
      </c>
      <c r="F27" s="49"/>
      <c r="G27" s="50">
        <f>E27*F27</f>
        <v>0</v>
      </c>
      <c r="H27" s="51">
        <v>0</v>
      </c>
      <c r="I27" s="52">
        <f>E27*H27</f>
        <v>0</v>
      </c>
      <c r="J27" s="53" t="s">
        <v>470</v>
      </c>
    </row>
    <row r="28" spans="1:10" s="1" customFormat="1" ht="9.6" customHeight="1">
      <c r="A28" s="8"/>
      <c r="B28" s="213" t="s">
        <v>474</v>
      </c>
      <c r="C28" s="216" t="s">
        <v>491</v>
      </c>
      <c r="D28" s="214"/>
      <c r="E28" s="214"/>
      <c r="F28" s="214"/>
      <c r="G28" s="214"/>
      <c r="H28" s="214"/>
      <c r="I28" s="214"/>
      <c r="J28" s="215"/>
    </row>
    <row r="29" spans="1:10" s="1" customFormat="1" ht="9.6">
      <c r="A29" s="43">
        <f>A27+1</f>
        <v>13</v>
      </c>
      <c r="B29" s="45" t="s">
        <v>483</v>
      </c>
      <c r="C29" s="46" t="s">
        <v>492</v>
      </c>
      <c r="D29" s="47" t="s">
        <v>241</v>
      </c>
      <c r="E29" s="51">
        <v>27.234000000000002</v>
      </c>
      <c r="F29" s="49"/>
      <c r="G29" s="50">
        <f>E29*F29</f>
        <v>0</v>
      </c>
      <c r="H29" s="51">
        <v>0</v>
      </c>
      <c r="I29" s="52">
        <f>E29*H29</f>
        <v>0</v>
      </c>
      <c r="J29" s="53" t="s">
        <v>470</v>
      </c>
    </row>
    <row r="30" spans="1:10" s="1" customFormat="1" ht="9.6" customHeight="1">
      <c r="A30" s="8"/>
      <c r="B30" s="213" t="s">
        <v>474</v>
      </c>
      <c r="C30" s="216" t="s">
        <v>493</v>
      </c>
      <c r="D30" s="214"/>
      <c r="E30" s="214"/>
      <c r="F30" s="214"/>
      <c r="G30" s="214"/>
      <c r="H30" s="214"/>
      <c r="I30" s="214"/>
      <c r="J30" s="215"/>
    </row>
    <row r="31" spans="1:10" s="1" customFormat="1" ht="9.6">
      <c r="A31" s="43">
        <f>A29+1</f>
        <v>14</v>
      </c>
      <c r="B31" s="45" t="s">
        <v>483</v>
      </c>
      <c r="C31" s="46" t="s">
        <v>494</v>
      </c>
      <c r="D31" s="47" t="s">
        <v>241</v>
      </c>
      <c r="E31" s="51">
        <v>14.879999999999999</v>
      </c>
      <c r="F31" s="49"/>
      <c r="G31" s="50">
        <f>E31*F31</f>
        <v>0</v>
      </c>
      <c r="H31" s="51">
        <v>0</v>
      </c>
      <c r="I31" s="52">
        <f>E31*H31</f>
        <v>0</v>
      </c>
      <c r="J31" s="53" t="s">
        <v>470</v>
      </c>
    </row>
    <row r="32" spans="1:10" s="1" customFormat="1" ht="9.6" customHeight="1">
      <c r="A32" s="8"/>
      <c r="B32" s="213" t="s">
        <v>474</v>
      </c>
      <c r="C32" s="216" t="s">
        <v>495</v>
      </c>
      <c r="D32" s="214"/>
      <c r="E32" s="214"/>
      <c r="F32" s="214"/>
      <c r="G32" s="214"/>
      <c r="H32" s="214"/>
      <c r="I32" s="214"/>
      <c r="J32" s="215"/>
    </row>
    <row r="33" spans="1:10" s="1" customFormat="1" ht="9.6">
      <c r="A33" s="43">
        <f>A31+1</f>
        <v>15</v>
      </c>
      <c r="B33" s="45" t="s">
        <v>483</v>
      </c>
      <c r="C33" s="46" t="s">
        <v>496</v>
      </c>
      <c r="D33" s="47" t="s">
        <v>241</v>
      </c>
      <c r="E33" s="51">
        <v>253.51399999999998</v>
      </c>
      <c r="F33" s="49"/>
      <c r="G33" s="50">
        <f>E33*F33</f>
        <v>0</v>
      </c>
      <c r="H33" s="51">
        <v>0</v>
      </c>
      <c r="I33" s="52">
        <f>E33*H33</f>
        <v>0</v>
      </c>
      <c r="J33" s="53" t="s">
        <v>470</v>
      </c>
    </row>
    <row r="34" spans="1:10" s="1" customFormat="1" ht="9.6" customHeight="1">
      <c r="A34" s="8"/>
      <c r="B34" s="213" t="s">
        <v>474</v>
      </c>
      <c r="C34" s="216" t="s">
        <v>497</v>
      </c>
      <c r="D34" s="214"/>
      <c r="E34" s="214"/>
      <c r="F34" s="214"/>
      <c r="G34" s="214"/>
      <c r="H34" s="214"/>
      <c r="I34" s="214"/>
      <c r="J34" s="215"/>
    </row>
    <row r="35" spans="1:10" s="1" customFormat="1" ht="9.6">
      <c r="A35" s="43">
        <f>A33+1</f>
        <v>16</v>
      </c>
      <c r="B35" s="45" t="s">
        <v>498</v>
      </c>
      <c r="C35" s="46" t="s">
        <v>499</v>
      </c>
      <c r="D35" s="47" t="s">
        <v>241</v>
      </c>
      <c r="E35" s="51">
        <v>253.51399999999998</v>
      </c>
      <c r="F35" s="49"/>
      <c r="G35" s="50">
        <f>E35*F35</f>
        <v>0</v>
      </c>
      <c r="H35" s="51">
        <v>0</v>
      </c>
      <c r="I35" s="52">
        <f>E35*H35</f>
        <v>0</v>
      </c>
      <c r="J35" s="53" t="s">
        <v>470</v>
      </c>
    </row>
    <row r="36" spans="1:10" s="1" customFormat="1" ht="9.6" customHeight="1">
      <c r="A36" s="8"/>
      <c r="B36" s="213" t="s">
        <v>474</v>
      </c>
      <c r="C36" s="216" t="s">
        <v>497</v>
      </c>
      <c r="D36" s="214"/>
      <c r="E36" s="214"/>
      <c r="F36" s="214"/>
      <c r="G36" s="214"/>
      <c r="H36" s="214"/>
      <c r="I36" s="214"/>
      <c r="J36" s="215"/>
    </row>
    <row r="37" spans="1:10" s="1" customFormat="1" ht="9.6">
      <c r="A37" s="43">
        <f>A35+1</f>
        <v>17</v>
      </c>
      <c r="B37" s="45" t="s">
        <v>500</v>
      </c>
      <c r="C37" s="46" t="s">
        <v>501</v>
      </c>
      <c r="D37" s="47" t="s">
        <v>241</v>
      </c>
      <c r="E37" s="51">
        <v>253.51399999999998</v>
      </c>
      <c r="F37" s="49"/>
      <c r="G37" s="50">
        <f>E37*F37</f>
        <v>0</v>
      </c>
      <c r="H37" s="51">
        <v>0</v>
      </c>
      <c r="I37" s="52">
        <f>E37*H37</f>
        <v>0</v>
      </c>
      <c r="J37" s="53" t="s">
        <v>470</v>
      </c>
    </row>
    <row r="38" spans="1:10" s="1" customFormat="1" ht="9.6" customHeight="1">
      <c r="A38" s="8"/>
      <c r="B38" s="213" t="s">
        <v>474</v>
      </c>
      <c r="C38" s="216" t="s">
        <v>497</v>
      </c>
      <c r="D38" s="214"/>
      <c r="E38" s="214"/>
      <c r="F38" s="214"/>
      <c r="G38" s="214"/>
      <c r="H38" s="214"/>
      <c r="I38" s="214"/>
      <c r="J38" s="215"/>
    </row>
    <row r="39" spans="1:10" s="1" customFormat="1" ht="9.6">
      <c r="A39" s="43">
        <f>A37+1</f>
        <v>18</v>
      </c>
      <c r="B39" s="45" t="s">
        <v>502</v>
      </c>
      <c r="C39" s="46" t="s">
        <v>503</v>
      </c>
      <c r="D39" s="47" t="s">
        <v>241</v>
      </c>
      <c r="E39" s="51">
        <v>253.51399999999998</v>
      </c>
      <c r="F39" s="49"/>
      <c r="G39" s="50">
        <f>E39*F39</f>
        <v>0</v>
      </c>
      <c r="H39" s="51">
        <v>0</v>
      </c>
      <c r="I39" s="52">
        <f>E39*H39</f>
        <v>0</v>
      </c>
      <c r="J39" s="53" t="s">
        <v>470</v>
      </c>
    </row>
    <row r="40" spans="1:10" s="1" customFormat="1" ht="9.6" customHeight="1">
      <c r="A40" s="8"/>
      <c r="B40" s="213" t="s">
        <v>474</v>
      </c>
      <c r="C40" s="216" t="s">
        <v>497</v>
      </c>
      <c r="D40" s="214"/>
      <c r="E40" s="214"/>
      <c r="F40" s="214"/>
      <c r="G40" s="214"/>
      <c r="H40" s="214"/>
      <c r="I40" s="214"/>
      <c r="J40" s="215"/>
    </row>
    <row r="41" spans="1:10" s="1" customFormat="1" ht="9.6">
      <c r="A41" s="43">
        <f>A39+1</f>
        <v>19</v>
      </c>
      <c r="B41" s="45" t="s">
        <v>504</v>
      </c>
      <c r="C41" s="46" t="s">
        <v>505</v>
      </c>
      <c r="D41" s="47" t="s">
        <v>241</v>
      </c>
      <c r="E41" s="51">
        <v>5070.28</v>
      </c>
      <c r="F41" s="49"/>
      <c r="G41" s="50">
        <f>E41*F41</f>
        <v>0</v>
      </c>
      <c r="H41" s="51">
        <v>0</v>
      </c>
      <c r="I41" s="52">
        <f>E41*H41</f>
        <v>0</v>
      </c>
      <c r="J41" s="53" t="s">
        <v>470</v>
      </c>
    </row>
    <row r="42" spans="1:10" s="1" customFormat="1" ht="9.6" customHeight="1">
      <c r="A42" s="8"/>
      <c r="B42" s="213" t="s">
        <v>474</v>
      </c>
      <c r="C42" s="216" t="s">
        <v>506</v>
      </c>
      <c r="D42" s="214"/>
      <c r="E42" s="214"/>
      <c r="F42" s="214"/>
      <c r="G42" s="214"/>
      <c r="H42" s="214"/>
      <c r="I42" s="214"/>
      <c r="J42" s="215"/>
    </row>
    <row r="43" spans="1:10" s="1" customFormat="1" ht="9.6">
      <c r="A43" s="43">
        <f>A41+1</f>
        <v>20</v>
      </c>
      <c r="B43" s="45" t="s">
        <v>507</v>
      </c>
      <c r="C43" s="46" t="s">
        <v>508</v>
      </c>
      <c r="D43" s="47" t="s">
        <v>241</v>
      </c>
      <c r="E43" s="51">
        <v>253.51399999999998</v>
      </c>
      <c r="F43" s="49"/>
      <c r="G43" s="50">
        <f>E43*F43</f>
        <v>0</v>
      </c>
      <c r="H43" s="51">
        <v>0</v>
      </c>
      <c r="I43" s="52">
        <f>E43*H43</f>
        <v>0</v>
      </c>
      <c r="J43" s="53" t="s">
        <v>470</v>
      </c>
    </row>
    <row r="44" spans="1:10" s="1" customFormat="1" ht="9.6" customHeight="1">
      <c r="A44" s="8"/>
      <c r="B44" s="213" t="s">
        <v>474</v>
      </c>
      <c r="C44" s="216" t="s">
        <v>497</v>
      </c>
      <c r="D44" s="214"/>
      <c r="E44" s="214"/>
      <c r="F44" s="214"/>
      <c r="G44" s="214"/>
      <c r="H44" s="214"/>
      <c r="I44" s="214"/>
      <c r="J44" s="215"/>
    </row>
    <row r="45" spans="1:10" s="1" customFormat="1" ht="9.6">
      <c r="A45" s="43">
        <f>A43+1</f>
        <v>21</v>
      </c>
      <c r="B45" s="45" t="s">
        <v>509</v>
      </c>
      <c r="C45" s="46" t="s">
        <v>510</v>
      </c>
      <c r="D45" s="47" t="s">
        <v>241</v>
      </c>
      <c r="E45" s="51">
        <v>253.51399999999998</v>
      </c>
      <c r="F45" s="49"/>
      <c r="G45" s="50">
        <f>E45*F45</f>
        <v>0</v>
      </c>
      <c r="H45" s="51">
        <v>0</v>
      </c>
      <c r="I45" s="52">
        <f>E45*H45</f>
        <v>0</v>
      </c>
      <c r="J45" s="53" t="s">
        <v>470</v>
      </c>
    </row>
    <row r="46" spans="1:10" s="1" customFormat="1" ht="9.6" customHeight="1">
      <c r="A46" s="8"/>
      <c r="B46" s="213" t="s">
        <v>474</v>
      </c>
      <c r="C46" s="216" t="s">
        <v>497</v>
      </c>
      <c r="D46" s="214"/>
      <c r="E46" s="214"/>
      <c r="F46" s="214"/>
      <c r="G46" s="214"/>
      <c r="H46" s="214"/>
      <c r="I46" s="214"/>
      <c r="J46" s="215"/>
    </row>
    <row r="47" spans="1:10" s="1" customFormat="1" ht="19.2">
      <c r="A47" s="43">
        <f>A45+1</f>
        <v>22</v>
      </c>
      <c r="B47" s="45" t="s">
        <v>511</v>
      </c>
      <c r="C47" s="46" t="s">
        <v>512</v>
      </c>
      <c r="D47" s="47" t="s">
        <v>469</v>
      </c>
      <c r="E47" s="48">
        <v>48</v>
      </c>
      <c r="F47" s="49"/>
      <c r="G47" s="50">
        <f>E47*F47</f>
        <v>0</v>
      </c>
      <c r="H47" s="51">
        <v>0</v>
      </c>
      <c r="I47" s="52">
        <f>E47*H47</f>
        <v>0</v>
      </c>
      <c r="J47" s="53" t="s">
        <v>470</v>
      </c>
    </row>
    <row r="48" spans="1:10" s="1" customFormat="1" ht="9.6">
      <c r="A48" s="43">
        <f>A47+1</f>
        <v>23</v>
      </c>
      <c r="B48" s="45" t="s">
        <v>513</v>
      </c>
      <c r="C48" s="46" t="s">
        <v>514</v>
      </c>
      <c r="D48" s="47" t="s">
        <v>241</v>
      </c>
      <c r="E48" s="51">
        <v>3.84</v>
      </c>
      <c r="F48" s="49"/>
      <c r="G48" s="50">
        <f>E48*F48</f>
        <v>0</v>
      </c>
      <c r="H48" s="51">
        <v>0.34860000000000002</v>
      </c>
      <c r="I48" s="52">
        <f>E48*H48</f>
        <v>1.338624</v>
      </c>
      <c r="J48" s="53" t="s">
        <v>470</v>
      </c>
    </row>
    <row r="49" spans="1:10" s="1" customFormat="1" ht="9.6" customHeight="1">
      <c r="A49" s="8"/>
      <c r="B49" s="213" t="s">
        <v>474</v>
      </c>
      <c r="C49" s="216" t="s">
        <v>515</v>
      </c>
      <c r="D49" s="214"/>
      <c r="E49" s="214"/>
      <c r="F49" s="214"/>
      <c r="G49" s="214"/>
      <c r="H49" s="214"/>
      <c r="I49" s="214"/>
      <c r="J49" s="215"/>
    </row>
    <row r="50" spans="1:10" s="1" customFormat="1" ht="19.2">
      <c r="A50" s="43">
        <f>A48+1</f>
        <v>24</v>
      </c>
      <c r="B50" s="45" t="s">
        <v>516</v>
      </c>
      <c r="C50" s="46" t="s">
        <v>517</v>
      </c>
      <c r="D50" s="47" t="s">
        <v>469</v>
      </c>
      <c r="E50" s="48">
        <v>48</v>
      </c>
      <c r="F50" s="49"/>
      <c r="G50" s="50">
        <f>E50*F50</f>
        <v>0</v>
      </c>
      <c r="H50" s="51">
        <v>6.4000000000000005E-4</v>
      </c>
      <c r="I50" s="52">
        <f>E50*H50</f>
        <v>3.0720000000000004E-2</v>
      </c>
      <c r="J50" s="53" t="s">
        <v>470</v>
      </c>
    </row>
    <row r="51" spans="1:10" s="1" customFormat="1" ht="19.2">
      <c r="A51" s="43">
        <f>A50+1</f>
        <v>25</v>
      </c>
      <c r="B51" s="45" t="s">
        <v>518</v>
      </c>
      <c r="C51" s="46" t="s">
        <v>519</v>
      </c>
      <c r="D51" s="47" t="s">
        <v>469</v>
      </c>
      <c r="E51" s="48">
        <v>48</v>
      </c>
      <c r="F51" s="49"/>
      <c r="G51" s="50">
        <f>E51*F51</f>
        <v>0</v>
      </c>
      <c r="H51" s="51">
        <v>0</v>
      </c>
      <c r="I51" s="52">
        <f>E51*H51</f>
        <v>0</v>
      </c>
      <c r="J51" s="53" t="s">
        <v>470</v>
      </c>
    </row>
    <row r="52" spans="1:10" s="1" customFormat="1" ht="19.2">
      <c r="A52" s="43">
        <f>A51+1</f>
        <v>26</v>
      </c>
      <c r="B52" s="45" t="s">
        <v>520</v>
      </c>
      <c r="C52" s="46" t="s">
        <v>521</v>
      </c>
      <c r="D52" s="47" t="s">
        <v>469</v>
      </c>
      <c r="E52" s="48">
        <v>48</v>
      </c>
      <c r="F52" s="49"/>
      <c r="G52" s="50">
        <f>E52*F52</f>
        <v>0</v>
      </c>
      <c r="H52" s="51">
        <v>0</v>
      </c>
      <c r="I52" s="52">
        <f>E52*H52</f>
        <v>0</v>
      </c>
      <c r="J52" s="53" t="s">
        <v>470</v>
      </c>
    </row>
    <row r="53" spans="1:10" s="28" customFormat="1" ht="10.199999999999999">
      <c r="A53" s="62"/>
      <c r="B53" s="63">
        <v>1</v>
      </c>
      <c r="C53" s="64" t="s">
        <v>236</v>
      </c>
      <c r="D53" s="65"/>
      <c r="E53" s="65"/>
      <c r="F53" s="66"/>
      <c r="G53" s="67">
        <f>SUM(G12:G52)</f>
        <v>0</v>
      </c>
      <c r="H53" s="68"/>
      <c r="I53" s="69">
        <f>SUM(I12:I52)</f>
        <v>434.6331439999999</v>
      </c>
      <c r="J53" s="70"/>
    </row>
    <row r="54" spans="1:10" s="28" customFormat="1" ht="10.199999999999999">
      <c r="A54" s="37"/>
      <c r="B54" s="38" t="s">
        <v>522</v>
      </c>
      <c r="C54" s="39" t="s">
        <v>523</v>
      </c>
      <c r="D54" s="36"/>
      <c r="E54" s="36"/>
      <c r="F54" s="40"/>
      <c r="G54" s="35"/>
      <c r="H54" s="41"/>
      <c r="I54" s="35"/>
      <c r="J54" s="42"/>
    </row>
    <row r="55" spans="1:10" s="1" customFormat="1" ht="19.2">
      <c r="A55" s="43">
        <f>A52+1</f>
        <v>27</v>
      </c>
      <c r="B55" s="45" t="s">
        <v>524</v>
      </c>
      <c r="C55" s="46" t="s">
        <v>525</v>
      </c>
      <c r="D55" s="47" t="s">
        <v>469</v>
      </c>
      <c r="E55" s="48">
        <v>175</v>
      </c>
      <c r="F55" s="49"/>
      <c r="G55" s="50">
        <f>E55*F55</f>
        <v>0</v>
      </c>
      <c r="H55" s="51">
        <v>0.404808</v>
      </c>
      <c r="I55" s="52">
        <f>E55*H55</f>
        <v>70.841400000000007</v>
      </c>
      <c r="J55" s="53" t="s">
        <v>470</v>
      </c>
    </row>
    <row r="56" spans="1:10" s="1" customFormat="1" ht="19.2">
      <c r="A56" s="43">
        <f>A55+1</f>
        <v>28</v>
      </c>
      <c r="B56" s="45" t="s">
        <v>524</v>
      </c>
      <c r="C56" s="46" t="s">
        <v>526</v>
      </c>
      <c r="D56" s="47" t="s">
        <v>469</v>
      </c>
      <c r="E56" s="48">
        <v>175</v>
      </c>
      <c r="F56" s="49"/>
      <c r="G56" s="50">
        <f>E56*F56</f>
        <v>0</v>
      </c>
      <c r="H56" s="51">
        <v>0.404808</v>
      </c>
      <c r="I56" s="52">
        <f>E56*H56</f>
        <v>70.841400000000007</v>
      </c>
      <c r="J56" s="53" t="s">
        <v>470</v>
      </c>
    </row>
    <row r="57" spans="1:10" s="1" customFormat="1" ht="19.2">
      <c r="A57" s="43">
        <f>A56+1</f>
        <v>29</v>
      </c>
      <c r="B57" s="45" t="s">
        <v>527</v>
      </c>
      <c r="C57" s="46" t="s">
        <v>528</v>
      </c>
      <c r="D57" s="47" t="s">
        <v>469</v>
      </c>
      <c r="E57" s="48">
        <v>106</v>
      </c>
      <c r="F57" s="49"/>
      <c r="G57" s="50">
        <f>E57*F57</f>
        <v>0</v>
      </c>
      <c r="H57" s="51">
        <v>0.30360599999999999</v>
      </c>
      <c r="I57" s="52">
        <f>E57*H57</f>
        <v>32.182235999999996</v>
      </c>
      <c r="J57" s="53" t="s">
        <v>470</v>
      </c>
    </row>
    <row r="58" spans="1:10" s="1" customFormat="1" ht="19.2">
      <c r="A58" s="43">
        <f>A57+1</f>
        <v>30</v>
      </c>
      <c r="B58" s="45" t="s">
        <v>529</v>
      </c>
      <c r="C58" s="46" t="s">
        <v>530</v>
      </c>
      <c r="D58" s="47" t="s">
        <v>469</v>
      </c>
      <c r="E58" s="48">
        <v>106</v>
      </c>
      <c r="F58" s="49"/>
      <c r="G58" s="50">
        <f>E58*F58</f>
        <v>0</v>
      </c>
      <c r="H58" s="51">
        <v>0.16192319999999999</v>
      </c>
      <c r="I58" s="52">
        <f>E58*H58</f>
        <v>17.163859199999997</v>
      </c>
      <c r="J58" s="53" t="s">
        <v>470</v>
      </c>
    </row>
    <row r="59" spans="1:10" s="1" customFormat="1" ht="19.2">
      <c r="A59" s="43">
        <f>A58+1</f>
        <v>31</v>
      </c>
      <c r="B59" s="45" t="s">
        <v>527</v>
      </c>
      <c r="C59" s="46" t="s">
        <v>531</v>
      </c>
      <c r="D59" s="47" t="s">
        <v>469</v>
      </c>
      <c r="E59" s="48">
        <v>38</v>
      </c>
      <c r="F59" s="49"/>
      <c r="G59" s="50">
        <f>E59*F59</f>
        <v>0</v>
      </c>
      <c r="H59" s="51">
        <v>0.30360599999999999</v>
      </c>
      <c r="I59" s="52">
        <f>E59*H59</f>
        <v>11.537027999999999</v>
      </c>
      <c r="J59" s="53" t="s">
        <v>470</v>
      </c>
    </row>
    <row r="60" spans="1:10" s="1" customFormat="1" ht="9.6">
      <c r="A60" s="43">
        <f>A59+1</f>
        <v>32</v>
      </c>
      <c r="B60" s="45" t="s">
        <v>529</v>
      </c>
      <c r="C60" s="46" t="s">
        <v>532</v>
      </c>
      <c r="D60" s="47" t="s">
        <v>469</v>
      </c>
      <c r="E60" s="48">
        <v>38</v>
      </c>
      <c r="F60" s="49"/>
      <c r="G60" s="50">
        <f>E60*F60</f>
        <v>0</v>
      </c>
      <c r="H60" s="51">
        <v>0.16192319999999999</v>
      </c>
      <c r="I60" s="52">
        <f>E60*H60</f>
        <v>6.1530815999999993</v>
      </c>
      <c r="J60" s="53" t="s">
        <v>470</v>
      </c>
    </row>
    <row r="61" spans="1:10" s="1" customFormat="1" ht="19.2">
      <c r="A61" s="43">
        <f>A60+1</f>
        <v>33</v>
      </c>
      <c r="B61" s="45" t="s">
        <v>524</v>
      </c>
      <c r="C61" s="46" t="s">
        <v>533</v>
      </c>
      <c r="D61" s="47" t="s">
        <v>469</v>
      </c>
      <c r="E61" s="48">
        <v>138</v>
      </c>
      <c r="F61" s="49"/>
      <c r="G61" s="50">
        <f>E61*F61</f>
        <v>0</v>
      </c>
      <c r="H61" s="51">
        <v>0.404808</v>
      </c>
      <c r="I61" s="52">
        <f>E61*H61</f>
        <v>55.863503999999999</v>
      </c>
      <c r="J61" s="53" t="s">
        <v>470</v>
      </c>
    </row>
    <row r="62" spans="1:10" s="1" customFormat="1" ht="19.2">
      <c r="A62" s="43">
        <f>A61+1</f>
        <v>34</v>
      </c>
      <c r="B62" s="45" t="s">
        <v>524</v>
      </c>
      <c r="C62" s="46" t="s">
        <v>534</v>
      </c>
      <c r="D62" s="47" t="s">
        <v>469</v>
      </c>
      <c r="E62" s="48">
        <v>138</v>
      </c>
      <c r="F62" s="49"/>
      <c r="G62" s="50">
        <f>E62*F62</f>
        <v>0</v>
      </c>
      <c r="H62" s="51">
        <v>0.404808</v>
      </c>
      <c r="I62" s="52">
        <f>E62*H62</f>
        <v>55.863503999999999</v>
      </c>
      <c r="J62" s="53" t="s">
        <v>470</v>
      </c>
    </row>
    <row r="63" spans="1:10" s="1" customFormat="1" ht="19.2">
      <c r="A63" s="43">
        <f>A62+1</f>
        <v>35</v>
      </c>
      <c r="B63" s="45" t="s">
        <v>535</v>
      </c>
      <c r="C63" s="46" t="s">
        <v>536</v>
      </c>
      <c r="D63" s="47" t="s">
        <v>469</v>
      </c>
      <c r="E63" s="48">
        <v>138</v>
      </c>
      <c r="F63" s="49"/>
      <c r="G63" s="50">
        <f>E63*F63</f>
        <v>0</v>
      </c>
      <c r="H63" s="51">
        <v>8.0961599999999995E-2</v>
      </c>
      <c r="I63" s="52">
        <f>E63*H63</f>
        <v>11.172700799999999</v>
      </c>
      <c r="J63" s="53" t="s">
        <v>470</v>
      </c>
    </row>
    <row r="64" spans="1:10" s="1" customFormat="1" ht="19.2">
      <c r="A64" s="43">
        <f>A63+1</f>
        <v>36</v>
      </c>
      <c r="B64" s="45" t="s">
        <v>527</v>
      </c>
      <c r="C64" s="46" t="s">
        <v>537</v>
      </c>
      <c r="D64" s="47" t="s">
        <v>469</v>
      </c>
      <c r="E64" s="54">
        <v>80.099999999999994</v>
      </c>
      <c r="F64" s="49"/>
      <c r="G64" s="50">
        <f>E64*F64</f>
        <v>0</v>
      </c>
      <c r="H64" s="51">
        <v>0.30360599999999999</v>
      </c>
      <c r="I64" s="52">
        <f>E64*H64</f>
        <v>24.318840599999998</v>
      </c>
      <c r="J64" s="53" t="s">
        <v>470</v>
      </c>
    </row>
    <row r="65" spans="1:10" s="1" customFormat="1" ht="19.2">
      <c r="A65" s="43">
        <f>A64+1</f>
        <v>37</v>
      </c>
      <c r="B65" s="45" t="s">
        <v>529</v>
      </c>
      <c r="C65" s="46" t="s">
        <v>538</v>
      </c>
      <c r="D65" s="47" t="s">
        <v>469</v>
      </c>
      <c r="E65" s="54">
        <v>80.099999999999994</v>
      </c>
      <c r="F65" s="49"/>
      <c r="G65" s="50">
        <f>E65*F65</f>
        <v>0</v>
      </c>
      <c r="H65" s="51">
        <v>0.16192319999999999</v>
      </c>
      <c r="I65" s="52">
        <f>E65*H65</f>
        <v>12.970048319999998</v>
      </c>
      <c r="J65" s="53" t="s">
        <v>470</v>
      </c>
    </row>
    <row r="66" spans="1:10" s="1" customFormat="1" ht="19.2">
      <c r="A66" s="43">
        <f>A65+1</f>
        <v>38</v>
      </c>
      <c r="B66" s="45" t="s">
        <v>527</v>
      </c>
      <c r="C66" s="46" t="s">
        <v>539</v>
      </c>
      <c r="D66" s="47" t="s">
        <v>469</v>
      </c>
      <c r="E66" s="48">
        <v>48</v>
      </c>
      <c r="F66" s="49"/>
      <c r="G66" s="50">
        <f>E66*F66</f>
        <v>0</v>
      </c>
      <c r="H66" s="51">
        <v>0.30360599999999999</v>
      </c>
      <c r="I66" s="52">
        <f>E66*H66</f>
        <v>14.573087999999998</v>
      </c>
      <c r="J66" s="53" t="s">
        <v>470</v>
      </c>
    </row>
    <row r="67" spans="1:10" s="1" customFormat="1" ht="19.2">
      <c r="A67" s="43">
        <f>A66+1</f>
        <v>39</v>
      </c>
      <c r="B67" s="45" t="s">
        <v>529</v>
      </c>
      <c r="C67" s="46" t="s">
        <v>540</v>
      </c>
      <c r="D67" s="47" t="s">
        <v>469</v>
      </c>
      <c r="E67" s="48">
        <v>48</v>
      </c>
      <c r="F67" s="49"/>
      <c r="G67" s="50">
        <f>E67*F67</f>
        <v>0</v>
      </c>
      <c r="H67" s="51">
        <v>0.16192319999999999</v>
      </c>
      <c r="I67" s="52">
        <f>E67*H67</f>
        <v>7.7723135999999995</v>
      </c>
      <c r="J67" s="53" t="s">
        <v>470</v>
      </c>
    </row>
    <row r="68" spans="1:10" s="1" customFormat="1" ht="19.2">
      <c r="A68" s="43">
        <f>A67+1</f>
        <v>40</v>
      </c>
      <c r="B68" s="45" t="s">
        <v>541</v>
      </c>
      <c r="C68" s="46" t="s">
        <v>542</v>
      </c>
      <c r="D68" s="47" t="s">
        <v>469</v>
      </c>
      <c r="E68" s="48">
        <v>175</v>
      </c>
      <c r="F68" s="49"/>
      <c r="G68" s="50">
        <f>E68*F68</f>
        <v>0</v>
      </c>
      <c r="H68" s="51">
        <v>0.1837</v>
      </c>
      <c r="I68" s="52">
        <f>E68*H68</f>
        <v>32.147500000000001</v>
      </c>
      <c r="J68" s="53" t="s">
        <v>470</v>
      </c>
    </row>
    <row r="69" spans="1:10" s="1" customFormat="1" ht="19.2">
      <c r="A69" s="43">
        <f>A68+1</f>
        <v>41</v>
      </c>
      <c r="B69" s="45" t="s">
        <v>543</v>
      </c>
      <c r="C69" s="46" t="s">
        <v>544</v>
      </c>
      <c r="D69" s="47" t="s">
        <v>469</v>
      </c>
      <c r="E69" s="48">
        <v>106</v>
      </c>
      <c r="F69" s="49"/>
      <c r="G69" s="50">
        <f>E69*F69</f>
        <v>0</v>
      </c>
      <c r="H69" s="51">
        <v>0.20039999999999999</v>
      </c>
      <c r="I69" s="52">
        <f>E69*H69</f>
        <v>21.2424</v>
      </c>
      <c r="J69" s="53" t="s">
        <v>470</v>
      </c>
    </row>
    <row r="70" spans="1:10" s="1" customFormat="1" ht="19.2">
      <c r="A70" s="43">
        <f>A69+1</f>
        <v>42</v>
      </c>
      <c r="B70" s="45" t="s">
        <v>541</v>
      </c>
      <c r="C70" s="46" t="s">
        <v>545</v>
      </c>
      <c r="D70" s="47" t="s">
        <v>469</v>
      </c>
      <c r="E70" s="48">
        <v>38</v>
      </c>
      <c r="F70" s="49"/>
      <c r="G70" s="50">
        <f>E70*F70</f>
        <v>0</v>
      </c>
      <c r="H70" s="51">
        <v>0.1837</v>
      </c>
      <c r="I70" s="52">
        <f>E70*H70</f>
        <v>6.9805999999999999</v>
      </c>
      <c r="J70" s="53" t="s">
        <v>470</v>
      </c>
    </row>
    <row r="71" spans="1:10" s="1" customFormat="1" ht="19.2">
      <c r="A71" s="43">
        <f>A70+1</f>
        <v>43</v>
      </c>
      <c r="B71" s="45" t="s">
        <v>546</v>
      </c>
      <c r="C71" s="46" t="s">
        <v>547</v>
      </c>
      <c r="D71" s="47" t="s">
        <v>469</v>
      </c>
      <c r="E71" s="48">
        <v>138</v>
      </c>
      <c r="F71" s="49"/>
      <c r="G71" s="50">
        <f>E71*F71</f>
        <v>0</v>
      </c>
      <c r="H71" s="51">
        <v>8.77E-2</v>
      </c>
      <c r="I71" s="52">
        <f>E71*H71</f>
        <v>12.102600000000001</v>
      </c>
      <c r="J71" s="53" t="s">
        <v>470</v>
      </c>
    </row>
    <row r="72" spans="1:10" s="1" customFormat="1" ht="38.4">
      <c r="A72" s="43">
        <f>A71+1</f>
        <v>44</v>
      </c>
      <c r="B72" s="45" t="s">
        <v>541</v>
      </c>
      <c r="C72" s="46" t="s">
        <v>548</v>
      </c>
      <c r="D72" s="47" t="s">
        <v>469</v>
      </c>
      <c r="E72" s="54">
        <v>80.099999999999994</v>
      </c>
      <c r="F72" s="49"/>
      <c r="G72" s="50">
        <f>E72*F72</f>
        <v>0</v>
      </c>
      <c r="H72" s="51">
        <v>0.1837</v>
      </c>
      <c r="I72" s="52">
        <f>E72*H72</f>
        <v>14.714369999999999</v>
      </c>
      <c r="J72" s="53" t="s">
        <v>470</v>
      </c>
    </row>
    <row r="73" spans="1:10" s="1" customFormat="1" ht="9.6">
      <c r="A73" s="43">
        <f>A72+1</f>
        <v>45</v>
      </c>
      <c r="B73" s="45" t="s">
        <v>549</v>
      </c>
      <c r="C73" s="46" t="s">
        <v>550</v>
      </c>
      <c r="D73" s="47" t="s">
        <v>469</v>
      </c>
      <c r="E73" s="205">
        <v>183.75</v>
      </c>
      <c r="F73" s="49"/>
      <c r="G73" s="50">
        <f>E73*F73</f>
        <v>0</v>
      </c>
      <c r="H73" s="51">
        <v>0.22220000000000001</v>
      </c>
      <c r="I73" s="52">
        <f>E73*H73</f>
        <v>40.829250000000002</v>
      </c>
      <c r="J73" s="53" t="s">
        <v>470</v>
      </c>
    </row>
    <row r="74" spans="1:10" s="1" customFormat="1" ht="9.6" customHeight="1">
      <c r="A74" s="8"/>
      <c r="B74" s="213" t="s">
        <v>474</v>
      </c>
      <c r="C74" s="216" t="s">
        <v>551</v>
      </c>
      <c r="D74" s="214"/>
      <c r="E74" s="214"/>
      <c r="F74" s="214"/>
      <c r="G74" s="214"/>
      <c r="H74" s="214"/>
      <c r="I74" s="214"/>
      <c r="J74" s="215"/>
    </row>
    <row r="75" spans="1:10" s="1" customFormat="1" ht="9.6">
      <c r="A75" s="43">
        <f>A73+1</f>
        <v>46</v>
      </c>
      <c r="B75" s="45" t="s">
        <v>552</v>
      </c>
      <c r="C75" s="46" t="s">
        <v>553</v>
      </c>
      <c r="D75" s="47" t="s">
        <v>469</v>
      </c>
      <c r="E75" s="205">
        <v>111.30000000000001</v>
      </c>
      <c r="F75" s="49"/>
      <c r="G75" s="50">
        <f>E75*F75</f>
        <v>0</v>
      </c>
      <c r="H75" s="51">
        <v>0.16</v>
      </c>
      <c r="I75" s="52">
        <f>E75*H75</f>
        <v>17.808000000000003</v>
      </c>
      <c r="J75" s="53" t="s">
        <v>470</v>
      </c>
    </row>
    <row r="76" spans="1:10" s="1" customFormat="1" ht="9.6" customHeight="1">
      <c r="A76" s="8"/>
      <c r="B76" s="213" t="s">
        <v>474</v>
      </c>
      <c r="C76" s="216" t="s">
        <v>554</v>
      </c>
      <c r="D76" s="214"/>
      <c r="E76" s="214"/>
      <c r="F76" s="214"/>
      <c r="G76" s="214"/>
      <c r="H76" s="214"/>
      <c r="I76" s="214"/>
      <c r="J76" s="215"/>
    </row>
    <row r="77" spans="1:10" s="1" customFormat="1" ht="9.6">
      <c r="A77" s="43">
        <f>A75+1</f>
        <v>47</v>
      </c>
      <c r="B77" s="45" t="s">
        <v>549</v>
      </c>
      <c r="C77" s="46" t="s">
        <v>555</v>
      </c>
      <c r="D77" s="47" t="s">
        <v>469</v>
      </c>
      <c r="E77" s="205">
        <v>39.9</v>
      </c>
      <c r="F77" s="49"/>
      <c r="G77" s="50">
        <f>E77*F77</f>
        <v>0</v>
      </c>
      <c r="H77" s="51">
        <v>0.22220000000000001</v>
      </c>
      <c r="I77" s="52">
        <f>E77*H77</f>
        <v>8.8657800000000009</v>
      </c>
      <c r="J77" s="53" t="s">
        <v>470</v>
      </c>
    </row>
    <row r="78" spans="1:10" s="1" customFormat="1" ht="9.6" customHeight="1">
      <c r="A78" s="8"/>
      <c r="B78" s="213" t="s">
        <v>474</v>
      </c>
      <c r="C78" s="216" t="s">
        <v>556</v>
      </c>
      <c r="D78" s="214"/>
      <c r="E78" s="214"/>
      <c r="F78" s="214"/>
      <c r="G78" s="214"/>
      <c r="H78" s="214"/>
      <c r="I78" s="214"/>
      <c r="J78" s="215"/>
    </row>
    <row r="79" spans="1:10" s="1" customFormat="1" ht="9.6">
      <c r="A79" s="43">
        <f>A77+1</f>
        <v>48</v>
      </c>
      <c r="B79" s="45" t="s">
        <v>549</v>
      </c>
      <c r="C79" s="46" t="s">
        <v>557</v>
      </c>
      <c r="D79" s="47" t="s">
        <v>469</v>
      </c>
      <c r="E79" s="205">
        <v>144.9</v>
      </c>
      <c r="F79" s="49"/>
      <c r="G79" s="50">
        <f>E79*F79</f>
        <v>0</v>
      </c>
      <c r="H79" s="51">
        <v>0.22220000000000001</v>
      </c>
      <c r="I79" s="52">
        <f>E79*H79</f>
        <v>32.196780000000004</v>
      </c>
      <c r="J79" s="53" t="s">
        <v>470</v>
      </c>
    </row>
    <row r="80" spans="1:10" s="1" customFormat="1" ht="9.6" customHeight="1">
      <c r="A80" s="8"/>
      <c r="B80" s="213" t="s">
        <v>474</v>
      </c>
      <c r="C80" s="216" t="s">
        <v>558</v>
      </c>
      <c r="D80" s="214"/>
      <c r="E80" s="214"/>
      <c r="F80" s="214"/>
      <c r="G80" s="214"/>
      <c r="H80" s="214"/>
      <c r="I80" s="214"/>
      <c r="J80" s="215"/>
    </row>
    <row r="81" spans="1:10" s="1" customFormat="1" ht="9.6">
      <c r="A81" s="43">
        <f>A79+1</f>
        <v>49</v>
      </c>
      <c r="B81" s="45" t="s">
        <v>552</v>
      </c>
      <c r="C81" s="46" t="s">
        <v>559</v>
      </c>
      <c r="D81" s="47" t="s">
        <v>469</v>
      </c>
      <c r="E81" s="205">
        <v>84.105000000000004</v>
      </c>
      <c r="F81" s="49"/>
      <c r="G81" s="50">
        <f>E81*F81</f>
        <v>0</v>
      </c>
      <c r="H81" s="51">
        <v>0.16</v>
      </c>
      <c r="I81" s="52">
        <f>E81*H81</f>
        <v>13.456800000000001</v>
      </c>
      <c r="J81" s="53" t="s">
        <v>470</v>
      </c>
    </row>
    <row r="82" spans="1:10" s="1" customFormat="1" ht="9.6" customHeight="1">
      <c r="A82" s="8"/>
      <c r="B82" s="213" t="s">
        <v>474</v>
      </c>
      <c r="C82" s="216" t="s">
        <v>560</v>
      </c>
      <c r="D82" s="214"/>
      <c r="E82" s="214"/>
      <c r="F82" s="214"/>
      <c r="G82" s="214"/>
      <c r="H82" s="214"/>
      <c r="I82" s="214"/>
      <c r="J82" s="215"/>
    </row>
    <row r="83" spans="1:10" s="28" customFormat="1" ht="10.199999999999999">
      <c r="A83" s="62"/>
      <c r="B83" s="63">
        <v>5</v>
      </c>
      <c r="C83" s="64" t="s">
        <v>561</v>
      </c>
      <c r="D83" s="65"/>
      <c r="E83" s="65"/>
      <c r="F83" s="66"/>
      <c r="G83" s="67">
        <f>SUM(G55:G82)</f>
        <v>0</v>
      </c>
      <c r="H83" s="68"/>
      <c r="I83" s="69">
        <f>SUM(I55:I82)</f>
        <v>591.59708411999986</v>
      </c>
      <c r="J83" s="70"/>
    </row>
    <row r="84" spans="1:10" s="28" customFormat="1" ht="10.199999999999999">
      <c r="A84" s="37"/>
      <c r="B84" s="38" t="s">
        <v>562</v>
      </c>
      <c r="C84" s="39" t="s">
        <v>563</v>
      </c>
      <c r="D84" s="36"/>
      <c r="E84" s="36"/>
      <c r="F84" s="40"/>
      <c r="G84" s="35"/>
      <c r="H84" s="41"/>
      <c r="I84" s="35"/>
      <c r="J84" s="42"/>
    </row>
    <row r="85" spans="1:10" s="1" customFormat="1" ht="67.2">
      <c r="A85" s="43">
        <f>A81+1</f>
        <v>50</v>
      </c>
      <c r="B85" s="45" t="s">
        <v>564</v>
      </c>
      <c r="C85" s="46" t="s">
        <v>565</v>
      </c>
      <c r="D85" s="47" t="s">
        <v>566</v>
      </c>
      <c r="E85" s="48">
        <v>40</v>
      </c>
      <c r="F85" s="49"/>
      <c r="G85" s="50">
        <f>E85*F85</f>
        <v>0</v>
      </c>
      <c r="H85" s="51">
        <v>0</v>
      </c>
      <c r="I85" s="52">
        <f>E85*H85</f>
        <v>0</v>
      </c>
      <c r="J85" s="53" t="s">
        <v>470</v>
      </c>
    </row>
    <row r="86" spans="1:10" s="1" customFormat="1" ht="28.8">
      <c r="A86" s="43">
        <f>A85+1</f>
        <v>51</v>
      </c>
      <c r="B86" s="45" t="s">
        <v>567</v>
      </c>
      <c r="C86" s="46" t="s">
        <v>568</v>
      </c>
      <c r="D86" s="47" t="s">
        <v>566</v>
      </c>
      <c r="E86" s="205">
        <v>20</v>
      </c>
      <c r="F86" s="49"/>
      <c r="G86" s="50">
        <f>E86*F86</f>
        <v>0</v>
      </c>
      <c r="H86" s="51">
        <v>0</v>
      </c>
      <c r="I86" s="52">
        <f>E86*H86</f>
        <v>0</v>
      </c>
      <c r="J86" s="53" t="s">
        <v>470</v>
      </c>
    </row>
    <row r="87" spans="1:10" s="1" customFormat="1" ht="9.6" customHeight="1">
      <c r="A87" s="8"/>
      <c r="B87" s="213" t="s">
        <v>474</v>
      </c>
      <c r="C87" s="216" t="s">
        <v>569</v>
      </c>
      <c r="D87" s="214"/>
      <c r="E87" s="214"/>
      <c r="F87" s="214"/>
      <c r="G87" s="214"/>
      <c r="H87" s="214"/>
      <c r="I87" s="214"/>
      <c r="J87" s="215"/>
    </row>
    <row r="88" spans="1:10" s="1" customFormat="1" ht="19.2">
      <c r="A88" s="43">
        <f>A86+1</f>
        <v>52</v>
      </c>
      <c r="B88" s="45" t="s">
        <v>567</v>
      </c>
      <c r="C88" s="46" t="s">
        <v>570</v>
      </c>
      <c r="D88" s="47" t="s">
        <v>566</v>
      </c>
      <c r="E88" s="205">
        <v>160</v>
      </c>
      <c r="F88" s="49"/>
      <c r="G88" s="50">
        <f>E88*F88</f>
        <v>0</v>
      </c>
      <c r="H88" s="51">
        <v>0</v>
      </c>
      <c r="I88" s="52">
        <f>E88*H88</f>
        <v>0</v>
      </c>
      <c r="J88" s="53" t="s">
        <v>470</v>
      </c>
    </row>
    <row r="89" spans="1:10" s="1" customFormat="1" ht="9.6" customHeight="1">
      <c r="A89" s="8"/>
      <c r="B89" s="213" t="s">
        <v>474</v>
      </c>
      <c r="C89" s="216" t="s">
        <v>571</v>
      </c>
      <c r="D89" s="214"/>
      <c r="E89" s="214"/>
      <c r="F89" s="214"/>
      <c r="G89" s="214"/>
      <c r="H89" s="214"/>
      <c r="I89" s="214"/>
      <c r="J89" s="215"/>
    </row>
    <row r="90" spans="1:10" s="1" customFormat="1" ht="9.6">
      <c r="A90" s="43">
        <f>A88+1</f>
        <v>53</v>
      </c>
      <c r="B90" s="45" t="s">
        <v>572</v>
      </c>
      <c r="C90" s="46" t="s">
        <v>573</v>
      </c>
      <c r="D90" s="47" t="s">
        <v>473</v>
      </c>
      <c r="E90" s="54">
        <v>177.7</v>
      </c>
      <c r="F90" s="49"/>
      <c r="G90" s="50">
        <f>E90*F90</f>
        <v>0</v>
      </c>
      <c r="H90" s="51">
        <v>0.191944</v>
      </c>
      <c r="I90" s="52">
        <f>E90*H90</f>
        <v>34.108448799999998</v>
      </c>
      <c r="J90" s="53" t="s">
        <v>470</v>
      </c>
    </row>
    <row r="91" spans="1:10" s="1" customFormat="1" ht="9.6" customHeight="1">
      <c r="A91" s="8"/>
      <c r="B91" s="213" t="s">
        <v>474</v>
      </c>
      <c r="C91" s="216" t="s">
        <v>574</v>
      </c>
      <c r="D91" s="214"/>
      <c r="E91" s="214"/>
      <c r="F91" s="214"/>
      <c r="G91" s="214"/>
      <c r="H91" s="214"/>
      <c r="I91" s="214"/>
      <c r="J91" s="215"/>
    </row>
    <row r="92" spans="1:10" s="1" customFormat="1" ht="9.6">
      <c r="A92" s="43">
        <f>A90+1</f>
        <v>54</v>
      </c>
      <c r="B92" s="45" t="s">
        <v>575</v>
      </c>
      <c r="C92" s="46" t="s">
        <v>576</v>
      </c>
      <c r="D92" s="47" t="s">
        <v>473</v>
      </c>
      <c r="E92" s="54">
        <v>195.47</v>
      </c>
      <c r="F92" s="49"/>
      <c r="G92" s="50">
        <f>E92*F92</f>
        <v>0</v>
      </c>
      <c r="H92" s="51">
        <v>0.2</v>
      </c>
      <c r="I92" s="52">
        <f>E92*H92</f>
        <v>39.094000000000001</v>
      </c>
      <c r="J92" s="53" t="s">
        <v>470</v>
      </c>
    </row>
    <row r="93" spans="1:10" s="1" customFormat="1" ht="9.6" customHeight="1">
      <c r="A93" s="8"/>
      <c r="B93" s="213" t="s">
        <v>474</v>
      </c>
      <c r="C93" s="216" t="s">
        <v>577</v>
      </c>
      <c r="D93" s="214"/>
      <c r="E93" s="214"/>
      <c r="F93" s="214"/>
      <c r="G93" s="214"/>
      <c r="H93" s="214"/>
      <c r="I93" s="214"/>
      <c r="J93" s="215"/>
    </row>
    <row r="94" spans="1:10" s="1" customFormat="1" ht="19.2">
      <c r="A94" s="43">
        <f>A92+1</f>
        <v>55</v>
      </c>
      <c r="B94" s="45"/>
      <c r="C94" s="46" t="s">
        <v>578</v>
      </c>
      <c r="D94" s="47" t="s">
        <v>241</v>
      </c>
      <c r="E94" s="51">
        <v>5.7839999999999998</v>
      </c>
      <c r="F94" s="49"/>
      <c r="G94" s="50">
        <f>E94*F94</f>
        <v>0</v>
      </c>
      <c r="H94" s="51">
        <v>2.4828940639999999</v>
      </c>
      <c r="I94" s="52">
        <f>E94*H94</f>
        <v>14.361059266175999</v>
      </c>
      <c r="J94" s="53"/>
    </row>
    <row r="95" spans="1:10" s="1" customFormat="1" ht="9.6" customHeight="1">
      <c r="A95" s="8"/>
      <c r="B95" s="213" t="s">
        <v>474</v>
      </c>
      <c r="C95" s="216" t="s">
        <v>579</v>
      </c>
      <c r="D95" s="214"/>
      <c r="E95" s="214"/>
      <c r="F95" s="214"/>
      <c r="G95" s="214"/>
      <c r="H95" s="214"/>
      <c r="I95" s="214"/>
      <c r="J95" s="215"/>
    </row>
    <row r="96" spans="1:10" s="28" customFormat="1" ht="10.199999999999999">
      <c r="A96" s="62"/>
      <c r="B96" s="63">
        <v>9</v>
      </c>
      <c r="C96" s="64" t="s">
        <v>580</v>
      </c>
      <c r="D96" s="65"/>
      <c r="E96" s="65"/>
      <c r="F96" s="66"/>
      <c r="G96" s="67">
        <f>SUM(G85:G95)</f>
        <v>0</v>
      </c>
      <c r="H96" s="68"/>
      <c r="I96" s="69">
        <f>SUM(I85:I95)</f>
        <v>87.563508066175999</v>
      </c>
      <c r="J96" s="70"/>
    </row>
    <row r="97" spans="1:10" s="28" customFormat="1" ht="10.199999999999999">
      <c r="A97" s="37"/>
      <c r="B97" s="38" t="s">
        <v>581</v>
      </c>
      <c r="C97" s="39" t="s">
        <v>582</v>
      </c>
      <c r="D97" s="36"/>
      <c r="E97" s="36"/>
      <c r="F97" s="40"/>
      <c r="G97" s="35"/>
      <c r="H97" s="41"/>
      <c r="I97" s="35"/>
      <c r="J97" s="42"/>
    </row>
    <row r="98" spans="1:10" s="1" customFormat="1" ht="9.6">
      <c r="A98" s="43">
        <f>A94+1</f>
        <v>56</v>
      </c>
      <c r="B98" s="45" t="s">
        <v>583</v>
      </c>
      <c r="C98" s="46" t="s">
        <v>584</v>
      </c>
      <c r="D98" s="47" t="s">
        <v>585</v>
      </c>
      <c r="E98" s="51">
        <v>87.563999999999993</v>
      </c>
      <c r="F98" s="49"/>
      <c r="G98" s="50">
        <f>E98*F98</f>
        <v>0</v>
      </c>
      <c r="H98" s="51">
        <v>0</v>
      </c>
      <c r="I98" s="52">
        <f>E98*H98</f>
        <v>0</v>
      </c>
      <c r="J98" s="53" t="s">
        <v>470</v>
      </c>
    </row>
    <row r="99" spans="1:10" s="28" customFormat="1" ht="10.8" thickBot="1">
      <c r="A99" s="55"/>
      <c r="B99" s="57">
        <v>99</v>
      </c>
      <c r="C99" s="58" t="s">
        <v>586</v>
      </c>
      <c r="D99" s="56"/>
      <c r="E99" s="56"/>
      <c r="F99" s="59"/>
      <c r="G99" s="71">
        <f>SUM(G98:G98)</f>
        <v>0</v>
      </c>
      <c r="H99" s="60"/>
      <c r="I99" s="72">
        <f>SUM(I98:I98)</f>
        <v>0</v>
      </c>
      <c r="J99" s="61"/>
    </row>
    <row r="100" spans="1:10" ht="13.8" thickBot="1">
      <c r="A100" s="73"/>
      <c r="B100" s="73"/>
      <c r="C100" s="73"/>
      <c r="D100" s="73"/>
      <c r="E100" s="73"/>
      <c r="F100" s="73"/>
      <c r="G100" s="73"/>
      <c r="H100" s="73"/>
      <c r="I100" s="73"/>
      <c r="J100" s="73"/>
    </row>
    <row r="101" spans="1:10" s="1" customFormat="1" ht="9.75" customHeight="1">
      <c r="A101" s="9" t="s">
        <v>5</v>
      </c>
      <c r="B101" s="12" t="s">
        <v>9</v>
      </c>
      <c r="C101" s="12" t="s">
        <v>11</v>
      </c>
      <c r="D101" s="12" t="s">
        <v>13</v>
      </c>
      <c r="E101" s="12" t="s">
        <v>15</v>
      </c>
      <c r="F101" s="15" t="s">
        <v>17</v>
      </c>
      <c r="G101" s="16"/>
      <c r="H101" s="12" t="s">
        <v>22</v>
      </c>
      <c r="I101" s="16"/>
      <c r="J101" s="24" t="s">
        <v>25</v>
      </c>
    </row>
    <row r="102" spans="1:10" s="1" customFormat="1" ht="9.75" customHeight="1">
      <c r="A102" s="10" t="s">
        <v>6</v>
      </c>
      <c r="B102" s="13"/>
      <c r="C102" s="13"/>
      <c r="D102" s="13"/>
      <c r="E102" s="13"/>
      <c r="F102" s="17"/>
      <c r="G102" s="7"/>
      <c r="H102" s="13"/>
      <c r="I102" s="7"/>
      <c r="J102" s="25"/>
    </row>
    <row r="103" spans="1:10" s="1" customFormat="1" ht="9.75" customHeight="1">
      <c r="A103" s="10" t="s">
        <v>7</v>
      </c>
      <c r="B103" s="13"/>
      <c r="C103" s="13"/>
      <c r="D103" s="13"/>
      <c r="E103" s="13"/>
      <c r="F103" s="18" t="s">
        <v>18</v>
      </c>
      <c r="G103" s="20" t="s">
        <v>20</v>
      </c>
      <c r="H103" s="22" t="s">
        <v>18</v>
      </c>
      <c r="I103" s="20" t="s">
        <v>20</v>
      </c>
      <c r="J103" s="25"/>
    </row>
    <row r="104" spans="1:10" s="1" customFormat="1" ht="9.75" customHeight="1" thickBot="1">
      <c r="A104" s="11" t="s">
        <v>8</v>
      </c>
      <c r="B104" s="14" t="s">
        <v>10</v>
      </c>
      <c r="C104" s="14" t="s">
        <v>12</v>
      </c>
      <c r="D104" s="14" t="s">
        <v>14</v>
      </c>
      <c r="E104" s="14" t="s">
        <v>16</v>
      </c>
      <c r="F104" s="19" t="s">
        <v>19</v>
      </c>
      <c r="G104" s="21" t="s">
        <v>21</v>
      </c>
      <c r="H104" s="23" t="s">
        <v>23</v>
      </c>
      <c r="I104" s="21" t="s">
        <v>24</v>
      </c>
      <c r="J104" s="26" t="s">
        <v>26</v>
      </c>
    </row>
    <row r="105" spans="1:10" s="28" customFormat="1" ht="10.199999999999999">
      <c r="A105" s="30"/>
      <c r="B105" s="29"/>
      <c r="C105" s="31" t="s">
        <v>281</v>
      </c>
      <c r="D105" s="29"/>
      <c r="E105" s="29"/>
      <c r="F105" s="32"/>
      <c r="H105" s="33"/>
      <c r="J105" s="34"/>
    </row>
    <row r="106" spans="1:10" s="28" customFormat="1" ht="10.199999999999999">
      <c r="A106" s="37"/>
      <c r="B106" s="38" t="s">
        <v>587</v>
      </c>
      <c r="C106" s="39" t="s">
        <v>588</v>
      </c>
      <c r="D106" s="36"/>
      <c r="E106" s="36"/>
      <c r="F106" s="40"/>
      <c r="G106" s="35"/>
      <c r="H106" s="41"/>
      <c r="I106" s="35"/>
      <c r="J106" s="42"/>
    </row>
    <row r="107" spans="1:10" s="1" customFormat="1" ht="28.8">
      <c r="A107" s="43">
        <f>A98+1</f>
        <v>57</v>
      </c>
      <c r="B107" s="45" t="s">
        <v>589</v>
      </c>
      <c r="C107" s="46" t="s">
        <v>590</v>
      </c>
      <c r="D107" s="47" t="s">
        <v>591</v>
      </c>
      <c r="E107" s="48">
        <v>1</v>
      </c>
      <c r="F107" s="49"/>
      <c r="G107" s="50">
        <f>E107*F107</f>
        <v>0</v>
      </c>
      <c r="H107" s="51">
        <v>0</v>
      </c>
      <c r="I107" s="52">
        <f>E107*H107</f>
        <v>0</v>
      </c>
      <c r="J107" s="53"/>
    </row>
    <row r="108" spans="1:10" s="28" customFormat="1" ht="10.199999999999999">
      <c r="A108" s="62"/>
      <c r="B108" s="63">
        <v>766</v>
      </c>
      <c r="C108" s="64" t="s">
        <v>592</v>
      </c>
      <c r="D108" s="65"/>
      <c r="E108" s="65"/>
      <c r="F108" s="66"/>
      <c r="G108" s="67">
        <f>SUM(G107:G107)</f>
        <v>0</v>
      </c>
      <c r="H108" s="68"/>
      <c r="I108" s="69">
        <f>SUM(I107:I107)</f>
        <v>0</v>
      </c>
      <c r="J108" s="70"/>
    </row>
    <row r="109" spans="1:10" s="28" customFormat="1" ht="10.199999999999999">
      <c r="A109" s="37"/>
      <c r="B109" s="38" t="s">
        <v>282</v>
      </c>
      <c r="C109" s="39" t="s">
        <v>283</v>
      </c>
      <c r="D109" s="36"/>
      <c r="E109" s="36"/>
      <c r="F109" s="40"/>
      <c r="G109" s="35"/>
      <c r="H109" s="41"/>
      <c r="I109" s="35"/>
      <c r="J109" s="42"/>
    </row>
    <row r="110" spans="1:10" s="1" customFormat="1" ht="67.2">
      <c r="A110" s="43">
        <f>A107+1</f>
        <v>58</v>
      </c>
      <c r="B110" s="45" t="s">
        <v>469</v>
      </c>
      <c r="C110" s="46" t="s">
        <v>593</v>
      </c>
      <c r="D110" s="47" t="s">
        <v>591</v>
      </c>
      <c r="E110" s="48">
        <v>1</v>
      </c>
      <c r="F110" s="49"/>
      <c r="G110" s="50">
        <f>E110*F110</f>
        <v>0</v>
      </c>
      <c r="H110" s="51">
        <v>0</v>
      </c>
      <c r="I110" s="52">
        <f>E110*H110</f>
        <v>0</v>
      </c>
      <c r="J110" s="53"/>
    </row>
    <row r="111" spans="1:10" s="1" customFormat="1" ht="38.4">
      <c r="A111" s="43">
        <f>A110+1</f>
        <v>59</v>
      </c>
      <c r="B111" s="45" t="s">
        <v>241</v>
      </c>
      <c r="C111" s="46" t="s">
        <v>594</v>
      </c>
      <c r="D111" s="47" t="s">
        <v>591</v>
      </c>
      <c r="E111" s="48">
        <v>2</v>
      </c>
      <c r="F111" s="49"/>
      <c r="G111" s="50">
        <f>E111*F111</f>
        <v>0</v>
      </c>
      <c r="H111" s="51">
        <v>0</v>
      </c>
      <c r="I111" s="52">
        <f>E111*H111</f>
        <v>0</v>
      </c>
      <c r="J111" s="53"/>
    </row>
    <row r="112" spans="1:10" s="28" customFormat="1" ht="10.8" thickBot="1">
      <c r="A112" s="55"/>
      <c r="B112" s="57">
        <v>767</v>
      </c>
      <c r="C112" s="58" t="s">
        <v>286</v>
      </c>
      <c r="D112" s="56"/>
      <c r="E112" s="56"/>
      <c r="F112" s="59"/>
      <c r="G112" s="71">
        <f>SUM(G110:G111)</f>
        <v>0</v>
      </c>
      <c r="H112" s="60"/>
      <c r="I112" s="72">
        <f>SUM(I110:I111)</f>
        <v>0</v>
      </c>
      <c r="J112" s="61"/>
    </row>
    <row r="113" spans="1:10" ht="13.8" thickBot="1">
      <c r="A113" s="73"/>
      <c r="B113" s="73"/>
      <c r="C113" s="73"/>
      <c r="D113" s="73"/>
      <c r="E113" s="73"/>
      <c r="F113" s="73"/>
      <c r="G113" s="73"/>
      <c r="H113" s="73"/>
      <c r="I113" s="73"/>
      <c r="J113" s="73"/>
    </row>
    <row r="114" spans="1:10" s="28" customFormat="1" ht="13.8" thickBot="1">
      <c r="A114" s="74"/>
      <c r="B114" s="75"/>
      <c r="C114" s="77" t="s">
        <v>132</v>
      </c>
      <c r="D114" s="76"/>
      <c r="E114" s="76"/>
      <c r="F114" s="76"/>
      <c r="G114" s="76"/>
      <c r="H114" s="76"/>
      <c r="I114" s="78">
        <f>'KRYCÍ LIST #2'!E20</f>
        <v>0</v>
      </c>
      <c r="J114" s="79"/>
    </row>
  </sheetData>
  <mergeCells count="45">
    <mergeCell ref="I114:J114"/>
    <mergeCell ref="C91:J91"/>
    <mergeCell ref="C93:J93"/>
    <mergeCell ref="C95:J95"/>
    <mergeCell ref="B101:B103"/>
    <mergeCell ref="C101:C103"/>
    <mergeCell ref="D101:D103"/>
    <mergeCell ref="E101:E103"/>
    <mergeCell ref="F101:G102"/>
    <mergeCell ref="H101:I102"/>
    <mergeCell ref="J101:J103"/>
    <mergeCell ref="C76:J76"/>
    <mergeCell ref="C78:J78"/>
    <mergeCell ref="C80:J80"/>
    <mergeCell ref="C82:J82"/>
    <mergeCell ref="C87:J87"/>
    <mergeCell ref="C89:J89"/>
    <mergeCell ref="C40:J40"/>
    <mergeCell ref="C42:J42"/>
    <mergeCell ref="C44:J44"/>
    <mergeCell ref="C46:J46"/>
    <mergeCell ref="C49:J49"/>
    <mergeCell ref="C74:J74"/>
    <mergeCell ref="C28:J28"/>
    <mergeCell ref="C30:J30"/>
    <mergeCell ref="C32:J32"/>
    <mergeCell ref="C34:J34"/>
    <mergeCell ref="C36:J36"/>
    <mergeCell ref="C38:J38"/>
    <mergeCell ref="H6:I7"/>
    <mergeCell ref="J6:J8"/>
    <mergeCell ref="C14:J14"/>
    <mergeCell ref="C22:J22"/>
    <mergeCell ref="C24:J24"/>
    <mergeCell ref="C26:J26"/>
    <mergeCell ref="A1:H1"/>
    <mergeCell ref="I1:J1"/>
    <mergeCell ref="A2:H2"/>
    <mergeCell ref="I2:J2"/>
    <mergeCell ref="A4:J4"/>
    <mergeCell ref="B6:B8"/>
    <mergeCell ref="C6:C8"/>
    <mergeCell ref="D6:D8"/>
    <mergeCell ref="E6:E8"/>
    <mergeCell ref="F6:G7"/>
  </mergeCells>
  <printOptions horizontalCentered="1"/>
  <pageMargins left="0.39375000000000004" right="0.39375000000000004" top="0.59027777777777779" bottom="0.59027777777777779" header="0.3" footer="0.3"/>
  <pageSetup paperSize="9" orientation="landscape" horizontalDpi="0" verticalDpi="0" r:id="rId1"/>
  <headerFooter>
    <oddFooter>&amp;CStránka &amp;P z &amp;N</oddFooter>
  </headerFooter>
</worksheet>
</file>

<file path=xl/worksheets/sheet9.xml><?xml version="1.0" encoding="utf-8"?>
<worksheet xmlns="http://schemas.openxmlformats.org/spreadsheetml/2006/main" xmlns:r="http://schemas.openxmlformats.org/officeDocument/2006/relationships">
  <dimension ref="A1:M41"/>
  <sheetViews>
    <sheetView workbookViewId="0">
      <selection activeCell="K19" sqref="K19"/>
    </sheetView>
  </sheetViews>
  <sheetFormatPr defaultRowHeight="13.2"/>
  <cols>
    <col min="1" max="1" width="2.109375" customWidth="1"/>
    <col min="2" max="2" width="4.5546875" customWidth="1"/>
    <col min="3" max="3" width="4.33203125" customWidth="1"/>
    <col min="4" max="4" width="6.6640625" customWidth="1"/>
    <col min="5" max="5" width="6.44140625" customWidth="1"/>
    <col min="6" max="6" width="9.5546875" customWidth="1"/>
    <col min="7" max="7" width="12.33203125" customWidth="1"/>
    <col min="8" max="8" width="6.44140625" customWidth="1"/>
    <col min="9" max="9" width="2.44140625" customWidth="1"/>
    <col min="10" max="10" width="5" customWidth="1"/>
    <col min="11" max="11" width="11.88671875" customWidth="1"/>
    <col min="12" max="12" width="2.33203125" customWidth="1"/>
    <col min="13" max="13" width="13.5546875" customWidth="1"/>
  </cols>
  <sheetData>
    <row r="1" spans="1:13" ht="18.45" customHeight="1">
      <c r="A1" s="97" t="s">
        <v>140</v>
      </c>
      <c r="B1" s="7"/>
      <c r="C1" s="7"/>
      <c r="D1" s="7"/>
      <c r="E1" s="7"/>
      <c r="F1" s="7"/>
      <c r="G1" s="7"/>
      <c r="H1" s="7"/>
      <c r="I1" s="7"/>
      <c r="J1" s="7"/>
      <c r="K1" s="7"/>
      <c r="L1" s="7"/>
      <c r="M1" s="7"/>
    </row>
    <row r="2" spans="1:13" ht="10.050000000000001" customHeight="1" thickBot="1">
      <c r="A2" s="98"/>
      <c r="B2" s="98"/>
      <c r="C2" s="98"/>
      <c r="D2" s="98"/>
      <c r="E2" s="98"/>
      <c r="F2" s="98"/>
      <c r="G2" s="98"/>
      <c r="H2" s="98"/>
      <c r="I2" s="98"/>
      <c r="J2" s="98"/>
      <c r="K2" s="98"/>
      <c r="L2" s="98"/>
      <c r="M2" s="98"/>
    </row>
    <row r="3" spans="1:13" ht="13.05" customHeight="1">
      <c r="A3" s="150" t="s">
        <v>141</v>
      </c>
      <c r="B3" s="16"/>
      <c r="C3" s="16"/>
      <c r="D3" s="100"/>
      <c r="E3" s="101" t="s">
        <v>142</v>
      </c>
      <c r="F3" s="16"/>
      <c r="G3" s="16"/>
      <c r="H3" s="16"/>
      <c r="I3" s="16"/>
      <c r="J3" s="100"/>
      <c r="K3" s="101" t="s">
        <v>143</v>
      </c>
      <c r="L3" s="100"/>
      <c r="M3" s="99" t="s">
        <v>144</v>
      </c>
    </row>
    <row r="4" spans="1:13" ht="13.05" customHeight="1">
      <c r="A4" s="151" t="s">
        <v>464</v>
      </c>
      <c r="B4" s="103"/>
      <c r="C4" s="103"/>
      <c r="D4" s="104"/>
      <c r="E4" s="105" t="s">
        <v>465</v>
      </c>
      <c r="F4" s="103"/>
      <c r="G4" s="103"/>
      <c r="H4" s="103"/>
      <c r="I4" s="103"/>
      <c r="J4" s="104"/>
      <c r="K4" s="106" t="s">
        <v>146</v>
      </c>
      <c r="L4" s="104"/>
      <c r="M4" s="102" t="s">
        <v>147</v>
      </c>
    </row>
    <row r="5" spans="1:13" ht="13.05" customHeight="1">
      <c r="A5" s="152" t="s">
        <v>148</v>
      </c>
      <c r="B5" s="108"/>
      <c r="C5" s="108"/>
      <c r="D5" s="109"/>
      <c r="E5" s="110" t="s">
        <v>149</v>
      </c>
      <c r="F5" s="108"/>
      <c r="G5" s="108"/>
      <c r="H5" s="108"/>
      <c r="I5" s="108"/>
      <c r="J5" s="109"/>
      <c r="K5" s="110" t="s">
        <v>150</v>
      </c>
      <c r="L5" s="109"/>
      <c r="M5" s="107" t="s">
        <v>151</v>
      </c>
    </row>
    <row r="6" spans="1:13" ht="13.05" customHeight="1">
      <c r="A6" s="151" t="s">
        <v>146</v>
      </c>
      <c r="B6" s="103"/>
      <c r="C6" s="103"/>
      <c r="D6" s="104"/>
      <c r="E6" s="105" t="s">
        <v>152</v>
      </c>
      <c r="F6" s="103"/>
      <c r="G6" s="103"/>
      <c r="H6" s="103"/>
      <c r="I6" s="103"/>
      <c r="J6" s="104"/>
      <c r="K6" s="106" t="s">
        <v>146</v>
      </c>
      <c r="L6" s="104"/>
      <c r="M6" s="102" t="s">
        <v>146</v>
      </c>
    </row>
    <row r="7" spans="1:13" s="4" customFormat="1" ht="13.05" customHeight="1">
      <c r="A7" s="153" t="s">
        <v>153</v>
      </c>
      <c r="B7" s="117"/>
      <c r="C7" s="117"/>
      <c r="D7" s="113" t="s">
        <v>157</v>
      </c>
      <c r="E7" s="117"/>
      <c r="F7" s="117"/>
      <c r="G7" s="118"/>
      <c r="H7" s="116" t="s">
        <v>160</v>
      </c>
      <c r="I7" s="117"/>
      <c r="J7" s="117"/>
      <c r="K7" s="117"/>
      <c r="L7" s="117"/>
      <c r="M7" s="119"/>
    </row>
    <row r="8" spans="1:13" s="4" customFormat="1" ht="13.05" customHeight="1">
      <c r="A8" s="153" t="s">
        <v>154</v>
      </c>
      <c r="B8" s="117"/>
      <c r="C8" s="117"/>
      <c r="D8" s="113" t="s">
        <v>158</v>
      </c>
      <c r="E8" s="117"/>
      <c r="F8" s="117"/>
      <c r="G8" s="118"/>
      <c r="H8" s="116" t="s">
        <v>161</v>
      </c>
      <c r="I8" s="117"/>
      <c r="J8" s="117"/>
      <c r="K8" s="117"/>
      <c r="L8" s="117"/>
      <c r="M8" s="120" t="str">
        <f>IF(M7=0,"",E28/M7)</f>
        <v/>
      </c>
    </row>
    <row r="9" spans="1:13" ht="13.05" customHeight="1">
      <c r="A9" s="153" t="s">
        <v>155</v>
      </c>
      <c r="B9" s="111"/>
      <c r="C9" s="111"/>
      <c r="D9" s="113" t="s">
        <v>146</v>
      </c>
      <c r="E9" s="111"/>
      <c r="F9" s="111"/>
      <c r="G9" s="114"/>
      <c r="H9" s="116" t="s">
        <v>162</v>
      </c>
      <c r="I9" s="111"/>
      <c r="J9" s="111"/>
      <c r="K9" s="121" t="s">
        <v>146</v>
      </c>
      <c r="L9" s="111"/>
      <c r="M9" s="122"/>
    </row>
    <row r="10" spans="1:13" s="4" customFormat="1" ht="13.05" customHeight="1">
      <c r="A10" s="152" t="s">
        <v>156</v>
      </c>
      <c r="B10" s="123"/>
      <c r="C10" s="123"/>
      <c r="D10" s="112" t="s">
        <v>159</v>
      </c>
      <c r="E10" s="123"/>
      <c r="F10" s="123"/>
      <c r="G10" s="124"/>
      <c r="H10" s="110" t="s">
        <v>163</v>
      </c>
      <c r="I10" s="123"/>
      <c r="J10" s="112" t="s">
        <v>146</v>
      </c>
      <c r="K10" s="108"/>
      <c r="L10" s="108"/>
      <c r="M10" s="125"/>
    </row>
    <row r="11" spans="1:13" ht="13.05" customHeight="1" thickBot="1">
      <c r="A11" s="154" t="s">
        <v>146</v>
      </c>
      <c r="B11" s="98"/>
      <c r="C11" s="98"/>
      <c r="D11" s="98"/>
      <c r="E11" s="98"/>
      <c r="F11" s="98"/>
      <c r="G11" s="115"/>
      <c r="H11" s="126" t="s">
        <v>146</v>
      </c>
      <c r="I11" s="98"/>
      <c r="J11" s="98"/>
      <c r="K11" s="98"/>
      <c r="L11" s="98"/>
      <c r="M11" s="127"/>
    </row>
    <row r="12" spans="1:13" ht="28.5" customHeight="1" thickBot="1">
      <c r="A12" s="155" t="s">
        <v>164</v>
      </c>
      <c r="B12" s="128"/>
      <c r="C12" s="128"/>
      <c r="D12" s="128"/>
      <c r="E12" s="128"/>
      <c r="F12" s="128"/>
      <c r="G12" s="128"/>
      <c r="H12" s="128"/>
      <c r="I12" s="128"/>
      <c r="J12" s="128"/>
      <c r="K12" s="128"/>
      <c r="L12" s="128"/>
      <c r="M12" s="79"/>
    </row>
    <row r="13" spans="1:13" ht="13.05" customHeight="1">
      <c r="A13" s="156" t="s">
        <v>165</v>
      </c>
      <c r="B13" s="129"/>
      <c r="C13" s="129"/>
      <c r="D13" s="129"/>
      <c r="E13" s="129"/>
      <c r="F13" s="129"/>
      <c r="G13" s="156" t="s">
        <v>166</v>
      </c>
      <c r="H13" s="129"/>
      <c r="I13" s="129"/>
      <c r="J13" s="129"/>
      <c r="K13" s="129"/>
      <c r="L13" s="129"/>
      <c r="M13" s="130"/>
    </row>
    <row r="14" spans="1:13" s="4" customFormat="1" ht="13.05" customHeight="1">
      <c r="A14" s="157"/>
      <c r="B14" s="116" t="s">
        <v>167</v>
      </c>
      <c r="C14" s="117"/>
      <c r="D14" s="118"/>
      <c r="E14" s="132"/>
      <c r="F14" s="117"/>
      <c r="G14" s="160" t="s">
        <v>182</v>
      </c>
      <c r="H14" s="135"/>
      <c r="I14" s="135"/>
      <c r="J14" s="136"/>
      <c r="K14" s="138"/>
      <c r="L14" s="139" t="s">
        <v>183</v>
      </c>
      <c r="M14" s="163">
        <f>E20*K14/100</f>
        <v>0</v>
      </c>
    </row>
    <row r="15" spans="1:13" s="4" customFormat="1" ht="13.05" customHeight="1">
      <c r="A15" s="158"/>
      <c r="B15" s="116" t="s">
        <v>168</v>
      </c>
      <c r="C15" s="117"/>
      <c r="D15" s="118"/>
      <c r="E15" s="132"/>
      <c r="F15" s="117"/>
      <c r="G15" s="160" t="s">
        <v>184</v>
      </c>
      <c r="H15" s="135"/>
      <c r="I15" s="135"/>
      <c r="J15" s="136"/>
      <c r="K15" s="138"/>
      <c r="L15" s="139" t="s">
        <v>183</v>
      </c>
      <c r="M15" s="163">
        <f>E20*K15/100</f>
        <v>0</v>
      </c>
    </row>
    <row r="16" spans="1:13" s="4" customFormat="1" ht="13.05" customHeight="1">
      <c r="A16" s="159" t="s">
        <v>169</v>
      </c>
      <c r="B16" s="134" t="s">
        <v>170</v>
      </c>
      <c r="C16" s="117"/>
      <c r="D16" s="118"/>
      <c r="E16" s="132">
        <f>'REKAPITULACE #3'!C11</f>
        <v>0</v>
      </c>
      <c r="F16" s="117"/>
      <c r="G16" s="160" t="s">
        <v>185</v>
      </c>
      <c r="H16" s="135"/>
      <c r="I16" s="135"/>
      <c r="J16" s="136"/>
      <c r="K16" s="138"/>
      <c r="L16" s="139" t="s">
        <v>183</v>
      </c>
      <c r="M16" s="163">
        <f>E20*K16/100</f>
        <v>0</v>
      </c>
    </row>
    <row r="17" spans="1:13" s="4" customFormat="1" ht="13.05" customHeight="1">
      <c r="A17" s="159" t="s">
        <v>171</v>
      </c>
      <c r="B17" s="134" t="s">
        <v>172</v>
      </c>
      <c r="C17" s="117"/>
      <c r="D17" s="118"/>
      <c r="E17" s="132">
        <v>0</v>
      </c>
      <c r="F17" s="117"/>
      <c r="G17" s="160" t="s">
        <v>186</v>
      </c>
      <c r="H17" s="135"/>
      <c r="I17" s="135"/>
      <c r="J17" s="136"/>
      <c r="K17" s="138"/>
      <c r="L17" s="139" t="s">
        <v>183</v>
      </c>
      <c r="M17" s="163">
        <f>E20*K17/100</f>
        <v>0</v>
      </c>
    </row>
    <row r="18" spans="1:13" s="4" customFormat="1" ht="13.05" customHeight="1">
      <c r="A18" s="159" t="s">
        <v>173</v>
      </c>
      <c r="B18" s="134" t="s">
        <v>174</v>
      </c>
      <c r="C18" s="117"/>
      <c r="D18" s="118"/>
      <c r="E18" s="132">
        <f>'REKAPITULACE #3'!C15</f>
        <v>0</v>
      </c>
      <c r="F18" s="117"/>
      <c r="G18" s="160" t="s">
        <v>187</v>
      </c>
      <c r="H18" s="135"/>
      <c r="I18" s="135"/>
      <c r="J18" s="136"/>
      <c r="K18" s="138"/>
      <c r="L18" s="139" t="s">
        <v>183</v>
      </c>
      <c r="M18" s="163">
        <f>E20*K18/100</f>
        <v>0</v>
      </c>
    </row>
    <row r="19" spans="1:13" s="4" customFormat="1" ht="13.05" customHeight="1">
      <c r="A19" s="159" t="s">
        <v>175</v>
      </c>
      <c r="B19" s="134" t="s">
        <v>176</v>
      </c>
      <c r="C19" s="117"/>
      <c r="D19" s="118"/>
      <c r="E19" s="132">
        <v>0</v>
      </c>
      <c r="F19" s="117"/>
      <c r="G19" s="160" t="s">
        <v>188</v>
      </c>
      <c r="H19" s="135"/>
      <c r="I19" s="135"/>
      <c r="J19" s="136"/>
      <c r="K19" s="138"/>
      <c r="L19" s="139" t="s">
        <v>183</v>
      </c>
      <c r="M19" s="163">
        <f>E20*K19/100</f>
        <v>0</v>
      </c>
    </row>
    <row r="20" spans="1:13" s="4" customFormat="1" ht="13.05" customHeight="1">
      <c r="A20" s="160" t="s">
        <v>177</v>
      </c>
      <c r="B20" s="135"/>
      <c r="C20" s="135"/>
      <c r="D20" s="136"/>
      <c r="E20" s="132">
        <f>SUM(E16:E19)</f>
        <v>0</v>
      </c>
      <c r="F20" s="117"/>
      <c r="G20" s="160" t="s">
        <v>331</v>
      </c>
      <c r="H20" s="135"/>
      <c r="I20" s="135"/>
      <c r="J20" s="136"/>
      <c r="K20" s="138"/>
      <c r="L20" s="139" t="s">
        <v>183</v>
      </c>
      <c r="M20" s="163">
        <f>E20*K20/100</f>
        <v>0</v>
      </c>
    </row>
    <row r="21" spans="1:13" s="4" customFormat="1" ht="13.05" customHeight="1">
      <c r="A21" s="160" t="s">
        <v>178</v>
      </c>
      <c r="B21" s="135"/>
      <c r="C21" s="135"/>
      <c r="D21" s="136"/>
      <c r="E21" s="132">
        <v>0</v>
      </c>
      <c r="F21" s="117"/>
      <c r="G21" s="160" t="s">
        <v>332</v>
      </c>
      <c r="H21" s="135"/>
      <c r="I21" s="135"/>
      <c r="J21" s="136"/>
      <c r="K21" s="138"/>
      <c r="L21" s="139" t="s">
        <v>183</v>
      </c>
      <c r="M21" s="163">
        <f>E20*K21/100</f>
        <v>0</v>
      </c>
    </row>
    <row r="22" spans="1:13" s="4" customFormat="1" ht="13.05" customHeight="1">
      <c r="A22" s="160" t="s">
        <v>179</v>
      </c>
      <c r="B22" s="135"/>
      <c r="C22" s="135"/>
      <c r="D22" s="136"/>
      <c r="E22" s="132">
        <v>0</v>
      </c>
      <c r="F22" s="117"/>
      <c r="G22" s="160" t="s">
        <v>333</v>
      </c>
      <c r="H22" s="135"/>
      <c r="I22" s="135"/>
      <c r="J22" s="136"/>
      <c r="K22" s="138"/>
      <c r="L22" s="139" t="s">
        <v>183</v>
      </c>
      <c r="M22" s="163">
        <f>E20*K22/100</f>
        <v>0</v>
      </c>
    </row>
    <row r="23" spans="1:13" s="4" customFormat="1" ht="13.05" customHeight="1" thickBot="1">
      <c r="A23" s="160" t="s">
        <v>180</v>
      </c>
      <c r="B23" s="135"/>
      <c r="C23" s="135"/>
      <c r="D23" s="136"/>
      <c r="E23" s="132">
        <v>0</v>
      </c>
      <c r="F23" s="117"/>
      <c r="G23" s="161"/>
      <c r="H23" s="137"/>
      <c r="I23" s="137"/>
      <c r="J23" s="140"/>
      <c r="K23" s="141"/>
      <c r="L23" s="142" t="s">
        <v>183</v>
      </c>
      <c r="M23" s="164">
        <f>E20*K23/100</f>
        <v>0</v>
      </c>
    </row>
    <row r="24" spans="1:13" s="4" customFormat="1" ht="13.05" customHeight="1">
      <c r="A24" s="160" t="s">
        <v>181</v>
      </c>
      <c r="B24" s="135"/>
      <c r="C24" s="135"/>
      <c r="D24" s="135"/>
      <c r="E24" s="132">
        <f>SUM(E20:E23)</f>
        <v>0</v>
      </c>
      <c r="F24" s="117"/>
      <c r="G24" s="156" t="s">
        <v>193</v>
      </c>
      <c r="H24" s="129"/>
      <c r="I24" s="129"/>
      <c r="J24" s="129"/>
      <c r="K24" s="129"/>
      <c r="L24" s="129"/>
      <c r="M24" s="165"/>
    </row>
    <row r="25" spans="1:13" s="4" customFormat="1" ht="13.05" customHeight="1">
      <c r="A25" s="160" t="s">
        <v>195</v>
      </c>
      <c r="B25" s="135"/>
      <c r="C25" s="135"/>
      <c r="D25" s="136"/>
      <c r="E25" s="132">
        <f>SUM(M14:M23)</f>
        <v>0</v>
      </c>
      <c r="F25" s="111"/>
      <c r="G25" s="160"/>
      <c r="H25" s="135"/>
      <c r="I25" s="135"/>
      <c r="J25" s="136"/>
      <c r="K25" s="138"/>
      <c r="L25" s="139" t="s">
        <v>183</v>
      </c>
      <c r="M25" s="163">
        <f>E20*K25/100</f>
        <v>0</v>
      </c>
    </row>
    <row r="26" spans="1:13" s="4" customFormat="1" ht="13.05" customHeight="1" thickBot="1">
      <c r="A26" s="160" t="s">
        <v>196</v>
      </c>
      <c r="B26" s="135"/>
      <c r="C26" s="135"/>
      <c r="D26" s="136"/>
      <c r="E26" s="132">
        <f>SUM(M25:M26)</f>
        <v>0</v>
      </c>
      <c r="F26" s="111"/>
      <c r="G26" s="161"/>
      <c r="H26" s="137"/>
      <c r="I26" s="137"/>
      <c r="J26" s="140"/>
      <c r="K26" s="141"/>
      <c r="L26" s="142" t="s">
        <v>183</v>
      </c>
      <c r="M26" s="164">
        <f>E20*K26/100</f>
        <v>0</v>
      </c>
    </row>
    <row r="27" spans="1:13" s="4" customFormat="1" ht="13.05" customHeight="1" thickBot="1">
      <c r="A27" s="161" t="s">
        <v>197</v>
      </c>
      <c r="B27" s="137"/>
      <c r="C27" s="137"/>
      <c r="D27" s="140"/>
      <c r="E27" s="143">
        <f>SUM(M28:M28)</f>
        <v>0</v>
      </c>
      <c r="F27" s="108"/>
      <c r="G27" s="156" t="s">
        <v>194</v>
      </c>
      <c r="H27" s="144"/>
      <c r="I27" s="144"/>
      <c r="J27" s="144"/>
      <c r="K27" s="144"/>
      <c r="L27" s="144"/>
      <c r="M27" s="166"/>
    </row>
    <row r="28" spans="1:13" s="4" customFormat="1" ht="13.05" customHeight="1" thickBot="1">
      <c r="A28" s="162" t="s">
        <v>198</v>
      </c>
      <c r="B28" s="145"/>
      <c r="C28" s="145"/>
      <c r="D28" s="146"/>
      <c r="E28" s="147">
        <f>SUM(E24:E27)</f>
        <v>0</v>
      </c>
      <c r="F28" s="16"/>
      <c r="G28" s="161"/>
      <c r="H28" s="137"/>
      <c r="I28" s="137"/>
      <c r="J28" s="140"/>
      <c r="K28" s="141"/>
      <c r="L28" s="142" t="s">
        <v>183</v>
      </c>
      <c r="M28" s="164">
        <f>E20*K28/100</f>
        <v>0</v>
      </c>
    </row>
    <row r="29" spans="1:13" s="5" customFormat="1" ht="13.05" customHeight="1">
      <c r="A29" s="167" t="s">
        <v>199</v>
      </c>
      <c r="B29" s="168"/>
      <c r="C29" s="168"/>
      <c r="D29" s="169"/>
      <c r="E29" s="170" t="s">
        <v>200</v>
      </c>
      <c r="F29" s="168"/>
      <c r="G29" s="169"/>
      <c r="H29" s="170" t="s">
        <v>201</v>
      </c>
      <c r="I29" s="168"/>
      <c r="J29" s="168"/>
      <c r="K29" s="168"/>
      <c r="L29" s="168"/>
      <c r="M29" s="171"/>
    </row>
    <row r="30" spans="1:13" s="4" customFormat="1" ht="13.05" customHeight="1">
      <c r="A30" s="172" t="s">
        <v>146</v>
      </c>
      <c r="B30" s="108"/>
      <c r="C30" s="108"/>
      <c r="D30" s="109"/>
      <c r="E30" s="173" t="s">
        <v>202</v>
      </c>
      <c r="F30" s="137"/>
      <c r="G30" s="109"/>
      <c r="H30" s="173" t="s">
        <v>202</v>
      </c>
      <c r="I30" s="137"/>
      <c r="J30" s="108"/>
      <c r="K30" s="108"/>
      <c r="L30" s="108"/>
      <c r="M30" s="176"/>
    </row>
    <row r="31" spans="1:13" s="4" customFormat="1" ht="13.05" customHeight="1">
      <c r="A31" s="177" t="s">
        <v>203</v>
      </c>
      <c r="B31" s="7"/>
      <c r="C31" s="175"/>
      <c r="D31" s="178"/>
      <c r="E31" s="173" t="s">
        <v>203</v>
      </c>
      <c r="F31" s="175"/>
      <c r="G31" s="178"/>
      <c r="H31" s="173" t="s">
        <v>203</v>
      </c>
      <c r="I31" s="175"/>
      <c r="J31" s="7"/>
      <c r="K31" s="7"/>
      <c r="L31" s="7"/>
      <c r="M31" s="179"/>
    </row>
    <row r="32" spans="1:13" s="4" customFormat="1" ht="13.05" customHeight="1">
      <c r="A32" s="177"/>
      <c r="B32" s="7"/>
      <c r="C32" s="7"/>
      <c r="D32" s="178"/>
      <c r="E32" s="182" t="s">
        <v>204</v>
      </c>
      <c r="F32" s="7"/>
      <c r="G32" s="178"/>
      <c r="H32" s="182" t="s">
        <v>204</v>
      </c>
      <c r="I32" s="7"/>
      <c r="J32" s="7"/>
      <c r="K32" s="7"/>
      <c r="L32" s="7"/>
      <c r="M32" s="179"/>
    </row>
    <row r="33" spans="1:13">
      <c r="A33" s="180"/>
      <c r="B33" s="131"/>
      <c r="C33" s="131"/>
      <c r="D33" s="181"/>
      <c r="E33" s="183"/>
      <c r="F33" s="131"/>
      <c r="G33" s="181"/>
      <c r="H33" s="183"/>
      <c r="I33" s="131"/>
      <c r="J33" s="131"/>
      <c r="K33" s="131"/>
      <c r="L33" s="131"/>
      <c r="M33" s="184"/>
    </row>
    <row r="34" spans="1:13" s="4" customFormat="1" ht="56.25" customHeight="1" thickBot="1">
      <c r="A34" s="180"/>
      <c r="B34" s="131"/>
      <c r="C34" s="131"/>
      <c r="D34" s="181"/>
      <c r="E34" s="183"/>
      <c r="F34" s="131"/>
      <c r="G34" s="181"/>
      <c r="H34" s="183"/>
      <c r="I34" s="131"/>
      <c r="J34" s="131"/>
      <c r="K34" s="131"/>
      <c r="L34" s="131"/>
      <c r="M34" s="184"/>
    </row>
    <row r="35" spans="1:13" s="4" customFormat="1" ht="13.05" customHeight="1">
      <c r="A35" s="186" t="s">
        <v>205</v>
      </c>
      <c r="B35" s="187"/>
      <c r="C35" s="187"/>
      <c r="D35" s="188"/>
      <c r="E35" s="191">
        <v>21</v>
      </c>
      <c r="F35" s="129"/>
      <c r="G35" s="189" t="s">
        <v>206</v>
      </c>
      <c r="H35" s="198">
        <f>E28-H37</f>
        <v>0</v>
      </c>
      <c r="I35" s="129"/>
      <c r="J35" s="129"/>
      <c r="K35" s="129"/>
      <c r="L35" s="129"/>
      <c r="M35" s="190" t="s">
        <v>207</v>
      </c>
    </row>
    <row r="36" spans="1:13" s="4" customFormat="1" ht="13.05" customHeight="1">
      <c r="A36" s="160" t="s">
        <v>208</v>
      </c>
      <c r="B36" s="193"/>
      <c r="C36" s="193"/>
      <c r="D36" s="194"/>
      <c r="E36" s="196">
        <v>21</v>
      </c>
      <c r="F36" s="111"/>
      <c r="G36" s="133" t="s">
        <v>206</v>
      </c>
      <c r="H36" s="132">
        <f>H35*E36/100</f>
        <v>0</v>
      </c>
      <c r="I36" s="111"/>
      <c r="J36" s="111"/>
      <c r="K36" s="111"/>
      <c r="L36" s="111"/>
      <c r="M36" s="195" t="s">
        <v>207</v>
      </c>
    </row>
    <row r="37" spans="1:13" s="4" customFormat="1" ht="13.05" customHeight="1">
      <c r="A37" s="160" t="s">
        <v>205</v>
      </c>
      <c r="B37" s="193"/>
      <c r="C37" s="193"/>
      <c r="D37" s="194"/>
      <c r="E37" s="196">
        <v>15</v>
      </c>
      <c r="F37" s="111"/>
      <c r="G37" s="133" t="s">
        <v>206</v>
      </c>
      <c r="H37" s="132">
        <v>0</v>
      </c>
      <c r="I37" s="197"/>
      <c r="J37" s="197"/>
      <c r="K37" s="197"/>
      <c r="L37" s="197"/>
      <c r="M37" s="195" t="s">
        <v>207</v>
      </c>
    </row>
    <row r="38" spans="1:13" s="4" customFormat="1" ht="13.05" customHeight="1">
      <c r="A38" s="160" t="s">
        <v>208</v>
      </c>
      <c r="B38" s="193"/>
      <c r="C38" s="193"/>
      <c r="D38" s="194"/>
      <c r="E38" s="196">
        <v>15</v>
      </c>
      <c r="F38" s="111"/>
      <c r="G38" s="133" t="s">
        <v>206</v>
      </c>
      <c r="H38" s="132">
        <f>H37*E38/100</f>
        <v>0</v>
      </c>
      <c r="I38" s="111"/>
      <c r="J38" s="111"/>
      <c r="K38" s="111"/>
      <c r="L38" s="111"/>
      <c r="M38" s="195" t="s">
        <v>207</v>
      </c>
    </row>
    <row r="39" spans="1:13" s="202" customFormat="1" ht="19.5" customHeight="1" thickBot="1">
      <c r="A39" s="200" t="s">
        <v>209</v>
      </c>
      <c r="B39" s="201"/>
      <c r="C39" s="201"/>
      <c r="D39" s="201"/>
      <c r="E39" s="201"/>
      <c r="F39" s="201"/>
      <c r="G39" s="201"/>
      <c r="H39" s="203">
        <f>SUM(H35:H38)</f>
        <v>0</v>
      </c>
      <c r="I39" s="199"/>
      <c r="J39" s="199"/>
      <c r="K39" s="199"/>
      <c r="L39" s="199"/>
      <c r="M39" s="204" t="s">
        <v>207</v>
      </c>
    </row>
    <row r="40" spans="1:13" s="4" customFormat="1" ht="13.05" customHeight="1"/>
    <row r="41" spans="1:13" s="4" customFormat="1" ht="13.05" customHeight="1">
      <c r="A41" s="175" t="s">
        <v>210</v>
      </c>
      <c r="B41" s="7"/>
      <c r="C41" s="7"/>
      <c r="D41" s="7"/>
      <c r="E41" s="7"/>
      <c r="F41" s="7"/>
      <c r="G41" s="7"/>
      <c r="H41" s="7"/>
      <c r="I41" s="7"/>
      <c r="J41" s="7"/>
      <c r="K41" s="7"/>
      <c r="L41" s="7"/>
      <c r="M41" s="7"/>
    </row>
  </sheetData>
  <mergeCells count="110">
    <mergeCell ref="A39:G39"/>
    <mergeCell ref="H39:L39"/>
    <mergeCell ref="A41:M41"/>
    <mergeCell ref="A37:D37"/>
    <mergeCell ref="E37:F37"/>
    <mergeCell ref="H37:L37"/>
    <mergeCell ref="A38:D38"/>
    <mergeCell ref="E38:F38"/>
    <mergeCell ref="H38:L38"/>
    <mergeCell ref="A35:D35"/>
    <mergeCell ref="E35:F35"/>
    <mergeCell ref="H35:L35"/>
    <mergeCell ref="A36:D36"/>
    <mergeCell ref="E36:F36"/>
    <mergeCell ref="H36:L36"/>
    <mergeCell ref="A31:B31"/>
    <mergeCell ref="C31:D31"/>
    <mergeCell ref="F31:G31"/>
    <mergeCell ref="I31:M31"/>
    <mergeCell ref="A32:D32"/>
    <mergeCell ref="A33:D34"/>
    <mergeCell ref="E32:G32"/>
    <mergeCell ref="E33:G34"/>
    <mergeCell ref="H32:M32"/>
    <mergeCell ref="H33:M34"/>
    <mergeCell ref="A29:D29"/>
    <mergeCell ref="E29:G29"/>
    <mergeCell ref="H29:M29"/>
    <mergeCell ref="A30:D30"/>
    <mergeCell ref="F30:G30"/>
    <mergeCell ref="I30:M30"/>
    <mergeCell ref="G28:J28"/>
    <mergeCell ref="A25:D25"/>
    <mergeCell ref="E25:F25"/>
    <mergeCell ref="A26:D26"/>
    <mergeCell ref="E26:F26"/>
    <mergeCell ref="A27:D27"/>
    <mergeCell ref="E27:F27"/>
    <mergeCell ref="A28:D28"/>
    <mergeCell ref="E28:F28"/>
    <mergeCell ref="G22:J22"/>
    <mergeCell ref="G23:J23"/>
    <mergeCell ref="G24:M24"/>
    <mergeCell ref="G25:J25"/>
    <mergeCell ref="G26:J26"/>
    <mergeCell ref="G27:M27"/>
    <mergeCell ref="G16:J16"/>
    <mergeCell ref="G17:J17"/>
    <mergeCell ref="G18:J18"/>
    <mergeCell ref="G19:J19"/>
    <mergeCell ref="G20:J20"/>
    <mergeCell ref="G21:J21"/>
    <mergeCell ref="A22:D22"/>
    <mergeCell ref="E22:F22"/>
    <mergeCell ref="A23:D23"/>
    <mergeCell ref="E23:F23"/>
    <mergeCell ref="A24:D24"/>
    <mergeCell ref="E24:F24"/>
    <mergeCell ref="B19:D19"/>
    <mergeCell ref="E19:F19"/>
    <mergeCell ref="A20:D20"/>
    <mergeCell ref="E20:F20"/>
    <mergeCell ref="A21:D21"/>
    <mergeCell ref="E21:F21"/>
    <mergeCell ref="B16:D16"/>
    <mergeCell ref="E16:F16"/>
    <mergeCell ref="B17:D17"/>
    <mergeCell ref="E17:F17"/>
    <mergeCell ref="B18:D18"/>
    <mergeCell ref="E18:F18"/>
    <mergeCell ref="A12:M12"/>
    <mergeCell ref="A13:F13"/>
    <mergeCell ref="G13:M13"/>
    <mergeCell ref="A14:A15"/>
    <mergeCell ref="B14:D14"/>
    <mergeCell ref="E14:F14"/>
    <mergeCell ref="B15:D15"/>
    <mergeCell ref="E15:F15"/>
    <mergeCell ref="G14:J14"/>
    <mergeCell ref="G15:J15"/>
    <mergeCell ref="A11:G11"/>
    <mergeCell ref="H7:L7"/>
    <mergeCell ref="H8:L8"/>
    <mergeCell ref="H9:J9"/>
    <mergeCell ref="H10:I10"/>
    <mergeCell ref="K9:M9"/>
    <mergeCell ref="J10:M10"/>
    <mergeCell ref="H11:M11"/>
    <mergeCell ref="A7:C7"/>
    <mergeCell ref="A8:C8"/>
    <mergeCell ref="A9:C9"/>
    <mergeCell ref="A10:C10"/>
    <mergeCell ref="D7:G7"/>
    <mergeCell ref="D8:G8"/>
    <mergeCell ref="D9:G9"/>
    <mergeCell ref="D10:G10"/>
    <mergeCell ref="A5:D5"/>
    <mergeCell ref="E5:J5"/>
    <mergeCell ref="K5:L5"/>
    <mergeCell ref="A6:D6"/>
    <mergeCell ref="E6:J6"/>
    <mergeCell ref="K6:L6"/>
    <mergeCell ref="A1:M1"/>
    <mergeCell ref="A2:M2"/>
    <mergeCell ref="A3:D3"/>
    <mergeCell ref="E3:J3"/>
    <mergeCell ref="K3:L3"/>
    <mergeCell ref="A4:D4"/>
    <mergeCell ref="E4:J4"/>
    <mergeCell ref="K4:L4"/>
  </mergeCells>
  <printOptions horizontalCentered="1"/>
  <pageMargins left="0.39375000000000004" right="0.39375000000000004" top="0.59027777777777779" bottom="0.59027777777777779"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38ACEE9BD5CB449943BD822980D767" ma:contentTypeVersion="16" ma:contentTypeDescription="Create a new document." ma:contentTypeScope="" ma:versionID="85684b2e211df9cff1f4e8ffc9f8fec7">
  <xsd:schema xmlns:xsd="http://www.w3.org/2001/XMLSchema" xmlns:xs="http://www.w3.org/2001/XMLSchema" xmlns:p="http://schemas.microsoft.com/office/2006/metadata/properties" xmlns:ns2="970124e3-b7a1-4b59-b475-6849edc7d579" xmlns:ns3="0f7192e0-eef2-4a37-b7ba-bc54d1ddec7b" targetNamespace="http://schemas.microsoft.com/office/2006/metadata/properties" ma:root="true" ma:fieldsID="ee1024b2816dac96aa8d43ae66a8646a" ns2:_="" ns3:_="">
    <xsd:import namespace="970124e3-b7a1-4b59-b475-6849edc7d579"/>
    <xsd:import namespace="0f7192e0-eef2-4a37-b7ba-bc54d1ddec7b"/>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element ref="ns2:SharedWithUsers" minOccurs="0"/>
                <xsd:element ref="ns2:SharedWithDetail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0124e3-b7a1-4b59-b475-6849edc7d579"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a3f27a86-93b7-43af-8f9c-349f374b0119}" ma:internalName="TaxCatchAll" ma:showField="CatchAllData" ma:web="970124e3-b7a1-4b59-b475-6849edc7d57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f7192e0-eef2-4a37-b7ba-bc54d1ddec7b"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3" nillable="true" ma:displayName="Length (seconds)"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1bd46c34-713a-494f-81f2-9bcb9ecf40f8"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970124e3-b7a1-4b59-b475-6849edc7d579">VXWUXANSMC7Q-1537166543-105613</_dlc_DocId>
    <_dlc_DocIdUrl xmlns="970124e3-b7a1-4b59-b475-6849edc7d579">
      <Url>https://objektorarchitekti.sharepoint.com/sites/OBJEKTOR/_layouts/15/DocIdRedir.aspx?ID=VXWUXANSMC7Q-1537166543-105613</Url>
      <Description>VXWUXANSMC7Q-1537166543-105613</Description>
    </_dlc_DocIdUrl>
    <lcf76f155ced4ddcb4097134ff3c332f xmlns="0f7192e0-eef2-4a37-b7ba-bc54d1ddec7b">
      <Terms xmlns="http://schemas.microsoft.com/office/infopath/2007/PartnerControls"/>
    </lcf76f155ced4ddcb4097134ff3c332f>
    <TaxCatchAll xmlns="970124e3-b7a1-4b59-b475-6849edc7d579" xsi:nil="true"/>
  </documentManagement>
</p:properties>
</file>

<file path=customXml/itemProps1.xml><?xml version="1.0" encoding="utf-8"?>
<ds:datastoreItem xmlns:ds="http://schemas.openxmlformats.org/officeDocument/2006/customXml" ds:itemID="{D2B25059-083F-4FAD-ACA0-93C12BF39AD4}"/>
</file>

<file path=customXml/itemProps2.xml><?xml version="1.0" encoding="utf-8"?>
<ds:datastoreItem xmlns:ds="http://schemas.openxmlformats.org/officeDocument/2006/customXml" ds:itemID="{CA5E9FC0-585D-485B-8ACE-3309D63F00D8}"/>
</file>

<file path=customXml/itemProps3.xml><?xml version="1.0" encoding="utf-8"?>
<ds:datastoreItem xmlns:ds="http://schemas.openxmlformats.org/officeDocument/2006/customXml" ds:itemID="{D9E32BF9-7AC8-4B39-B84D-F9D2DC36276F}"/>
</file>

<file path=customXml/itemProps4.xml><?xml version="1.0" encoding="utf-8"?>
<ds:datastoreItem xmlns:ds="http://schemas.openxmlformats.org/officeDocument/2006/customXml" ds:itemID="{0E3D74A3-E771-4363-B8A8-510497E29D2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20</vt:i4>
      </vt:variant>
    </vt:vector>
  </HeadingPairs>
  <TitlesOfParts>
    <vt:vector size="20" baseType="lpstr">
      <vt:lpstr>SOUHRNNÝ LIST STAVBY</vt:lpstr>
      <vt:lpstr>REKAPITULACE OBJEKTŮ STAVBY</vt:lpstr>
      <vt:lpstr>KRYCÍ LIST #1</vt:lpstr>
      <vt:lpstr>REKAPITULACE #1</vt:lpstr>
      <vt:lpstr>ROZPOČET #1</vt:lpstr>
      <vt:lpstr>KRYCÍ LIST #2</vt:lpstr>
      <vt:lpstr>REKAPITULACE #2</vt:lpstr>
      <vt:lpstr>ROZPOČET #2</vt:lpstr>
      <vt:lpstr>KRYCÍ LIST #3</vt:lpstr>
      <vt:lpstr>REKAPITULACE #3</vt:lpstr>
      <vt:lpstr>ROZPOČET #3</vt:lpstr>
      <vt:lpstr>KRYCÍ LIST #4</vt:lpstr>
      <vt:lpstr>REKAPITULACE #4</vt:lpstr>
      <vt:lpstr>ROZPOČET #4</vt:lpstr>
      <vt:lpstr>KRYCÍ LIST #5</vt:lpstr>
      <vt:lpstr>REKAPITULACE #5</vt:lpstr>
      <vt:lpstr>ROZPOČET #5</vt:lpstr>
      <vt:lpstr>KRYCÍ LIST #6</vt:lpstr>
      <vt:lpstr>REKAPITULACE #6</vt:lpstr>
      <vt:lpstr>ROZPOČET #6</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Jirka</dc:creator>
  <cp:lastModifiedBy>Jirka</cp:lastModifiedBy>
  <dcterms:created xsi:type="dcterms:W3CDTF">2022-05-13T13:53:53Z</dcterms:created>
  <dcterms:modified xsi:type="dcterms:W3CDTF">2022-05-13T14:00:08Z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0x0101005938ACEE9BD5CB449943BD822980D767</vt:lpwstr>
  </property>
  <property fmtid="{D5CDD505-2E9C-101B-9397-08002B2CF9AE}" pid="3" name="_dlc_DocIdItemGuid">
    <vt:lpwstr>b77a7954-4e42-44bb-aaf1-05b946ab9941</vt:lpwstr>
  </property>
</Properties>
</file>