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ovni\ZŠ Školní Petřvald\"/>
    </mc:Choice>
  </mc:AlternateContent>
  <xr:revisionPtr revIDLastSave="0" documentId="13_ncr:1_{0CF44066-CFC8-4958-BA7A-DA755E6A862D}" xr6:coauthVersionLast="47" xr6:coauthVersionMax="47" xr10:uidLastSave="{00000000-0000-0000-0000-000000000000}"/>
  <bookViews>
    <workbookView xWindow="28680" yWindow="-120" windowWidth="29040" windowHeight="17520" tabRatio="716" xr2:uid="{00000000-000D-0000-FFFF-FFFF00000000}"/>
  </bookViews>
  <sheets>
    <sheet name="D.1.4c VZT" sheetId="4" r:id="rId1"/>
  </sheets>
  <externalReferences>
    <externalReference r:id="rId2"/>
  </externalReferences>
  <definedNames>
    <definedName name="Akce">[1]Pomocny!$B$7</definedName>
    <definedName name="Datum">[1]Pomocny!$B$13</definedName>
    <definedName name="Kontroloval">[1]Pomocny!$B$11</definedName>
    <definedName name="_xlnm.Print_Titles" localSheetId="0">'D.1.4c VZT'!$1:$2</definedName>
    <definedName name="Objednatel">[1]Pomocny!$B$2</definedName>
    <definedName name="Obsah">[1]Pomocny!$B$8</definedName>
    <definedName name="Schvalil">[1]Pomocny!$B$12</definedName>
    <definedName name="Stupen">[1]Pomocny!$B$14</definedName>
    <definedName name="Vypracoval">[1]Pomocny!$B$10</definedName>
    <definedName name="Zakazka">[1]Pomocny!$B$5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4" l="1"/>
  <c r="G8" i="4"/>
  <c r="G163" i="4"/>
  <c r="G156" i="4"/>
  <c r="G134" i="4"/>
  <c r="G133" i="4"/>
  <c r="G144" i="4"/>
  <c r="G147" i="4" s="1"/>
  <c r="G135" i="4"/>
  <c r="G132" i="4"/>
  <c r="G130" i="4"/>
  <c r="G129" i="4"/>
  <c r="G128" i="4"/>
  <c r="G127" i="4"/>
  <c r="G49" i="4"/>
  <c r="G48" i="4"/>
  <c r="F137" i="4" l="1"/>
  <c r="G137" i="4" s="1"/>
  <c r="G139" i="4" s="1"/>
  <c r="G149" i="4" s="1"/>
  <c r="G194" i="4"/>
  <c r="G193" i="4"/>
  <c r="G179" i="4"/>
  <c r="G196" i="4" l="1"/>
  <c r="G181" i="4"/>
  <c r="G117" i="4" l="1"/>
  <c r="G120" i="4" l="1"/>
  <c r="G88" i="4"/>
  <c r="G54" i="4"/>
  <c r="G35" i="4" l="1"/>
  <c r="G34" i="4"/>
  <c r="G27" i="4"/>
  <c r="G16" i="4"/>
  <c r="G15" i="4"/>
  <c r="G14" i="4"/>
  <c r="G13" i="4"/>
  <c r="G10" i="4"/>
  <c r="G11" i="4"/>
  <c r="G186" i="4" l="1"/>
  <c r="G188" i="4" s="1"/>
  <c r="G98" i="4" l="1"/>
  <c r="G101" i="4" s="1"/>
  <c r="G72" i="4"/>
  <c r="G52" i="4"/>
  <c r="G30" i="4" l="1"/>
  <c r="G109" i="4" l="1"/>
  <c r="G108" i="4"/>
  <c r="F111" i="4" l="1"/>
  <c r="G111" i="4" s="1"/>
  <c r="G113" i="4" s="1"/>
  <c r="G122" i="4" s="1"/>
  <c r="G157" i="4" l="1"/>
  <c r="G83" i="4"/>
  <c r="G164" i="4" l="1"/>
  <c r="G166" i="4" l="1"/>
  <c r="G86" i="4"/>
  <c r="G85" i="4"/>
  <c r="G84" i="4"/>
  <c r="G64" i="4"/>
  <c r="G67" i="4" s="1"/>
  <c r="G37" i="4"/>
  <c r="G12" i="4"/>
  <c r="G153" i="4" l="1"/>
  <c r="G154" i="4"/>
  <c r="G155" i="4"/>
  <c r="G89" i="4"/>
  <c r="G55" i="4"/>
  <c r="G51" i="4"/>
  <c r="G7" i="4"/>
  <c r="F91" i="4" l="1"/>
  <c r="G159" i="4"/>
  <c r="G36" i="4"/>
  <c r="G40" i="4" s="1"/>
  <c r="G91" i="4" l="1"/>
  <c r="G93" i="4" s="1"/>
  <c r="G103" i="4" s="1"/>
  <c r="G73" i="4" l="1"/>
  <c r="G76" i="4" s="1"/>
  <c r="G47" i="4"/>
  <c r="F57" i="4" l="1"/>
  <c r="G57" i="4" s="1"/>
  <c r="G59" i="4" s="1"/>
  <c r="G78" i="4" l="1"/>
  <c r="G5" i="4"/>
  <c r="F17" i="4" s="1"/>
  <c r="G17" i="4" l="1"/>
  <c r="G172" i="4"/>
  <c r="G171" i="4"/>
  <c r="G19" i="4" l="1"/>
  <c r="G42" i="4" s="1"/>
  <c r="G174" i="4"/>
  <c r="G199" i="4" l="1"/>
</calcChain>
</file>

<file path=xl/sharedStrings.xml><?xml version="1.0" encoding="utf-8"?>
<sst xmlns="http://schemas.openxmlformats.org/spreadsheetml/2006/main" count="269" uniqueCount="187">
  <si>
    <t>celkem</t>
  </si>
  <si>
    <t>výrob.</t>
  </si>
  <si>
    <t>ks</t>
  </si>
  <si>
    <t xml:space="preserve">      Hmotnost (kg)</t>
  </si>
  <si>
    <t>bm</t>
  </si>
  <si>
    <t>neobsazeno</t>
  </si>
  <si>
    <t>VZDUCHOTECH.POTRUBÍ KRUHOVÉ SK.I, materiál: pozinkovaný plech tl.min.0,8 (např.SPIRO,..)</t>
  </si>
  <si>
    <t>m.j.</t>
  </si>
  <si>
    <t>počet</t>
  </si>
  <si>
    <t>dod.</t>
  </si>
  <si>
    <t>pozice</t>
  </si>
  <si>
    <t>popis zařízení</t>
  </si>
  <si>
    <t>Cena jednotková</t>
  </si>
  <si>
    <t>Cena celková</t>
  </si>
  <si>
    <t>kpl</t>
  </si>
  <si>
    <t>VZDUCHOTECH.POTRUBÍ ČTYŘHRANNÉ SK.I, materiál: pozinkovaný plech tl.min.0,8</t>
  </si>
  <si>
    <t>m2</t>
  </si>
  <si>
    <t>Montážní, těsnící a spojovací materiál, OK</t>
  </si>
  <si>
    <t>Pomocné ocel.konstrukce</t>
  </si>
  <si>
    <t>kg</t>
  </si>
  <si>
    <t>Těsnící, spoj.materiál</t>
  </si>
  <si>
    <t>Izolace</t>
  </si>
  <si>
    <t>hod</t>
  </si>
  <si>
    <t>Měření a regulace VZT</t>
  </si>
  <si>
    <t>Měření a regulace VZT - celkem (bez DPH)</t>
  </si>
  <si>
    <t>Izolace VZT - celkem (bez DPH)</t>
  </si>
  <si>
    <t>HZS (hodinové zúčtovací sazby) - celkem (bez DPH)</t>
  </si>
  <si>
    <t>1.1</t>
  </si>
  <si>
    <t>1.2</t>
  </si>
  <si>
    <t>1.3</t>
  </si>
  <si>
    <t>Zařízení č.1 - VZT komponenty celkem (bez DPH)</t>
  </si>
  <si>
    <t>Zařízení č.1 - Potrubí čtyřhranné celkem (bez DPH)</t>
  </si>
  <si>
    <t>Zařízení č.1 - Potrubí kruhové celkem (bez DPH)</t>
  </si>
  <si>
    <t>2.1</t>
  </si>
  <si>
    <t>Zařízení č.2 - Potrubí kruhové celkem (bez DPH)</t>
  </si>
  <si>
    <t>3.1</t>
  </si>
  <si>
    <t>Zařízení č.3 - VZT komponenty celkem (bez DPH)</t>
  </si>
  <si>
    <t>VZDUCHOTECHNIKA - CELKEM (bez DPH)</t>
  </si>
  <si>
    <t>3.2</t>
  </si>
  <si>
    <t>3.3</t>
  </si>
  <si>
    <t>3.4</t>
  </si>
  <si>
    <t>3.5</t>
  </si>
  <si>
    <t>3.6</t>
  </si>
  <si>
    <t>3.7</t>
  </si>
  <si>
    <t>3.8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</si>
  <si>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</si>
  <si>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</si>
  <si>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</si>
  <si>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</si>
  <si>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</si>
  <si>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</si>
  <si>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</si>
  <si>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</si>
  <si>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</si>
  <si>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</si>
  <si>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</si>
  <si>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</si>
  <si>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</si>
  <si>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</si>
  <si>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</si>
  <si>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</si>
  <si>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</si>
  <si>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</si>
  <si>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</si>
  <si>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</si>
  <si>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</si>
  <si>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Montážní, těsnící a spoj. materiál - celkem (bez DPH)</t>
  </si>
  <si>
    <t>MaR 1</t>
  </si>
  <si>
    <t>MaR 2</t>
  </si>
  <si>
    <t>MaR 3</t>
  </si>
  <si>
    <t>2.12</t>
  </si>
  <si>
    <t>2.13</t>
  </si>
  <si>
    <t>2.14</t>
  </si>
  <si>
    <t>2.15</t>
  </si>
  <si>
    <t>3.9</t>
  </si>
  <si>
    <t>3.11</t>
  </si>
  <si>
    <t>3.12</t>
  </si>
  <si>
    <t>Regulační klapka kruhová d160, ruční ovládání</t>
  </si>
  <si>
    <t>Mřížka do kruhového potrubí nastavitelná 425x75, odvod, jednořadá, typ regulace R1</t>
  </si>
  <si>
    <t>Mřížka do kruhového potrubí nastavitelná 325x75, odvod, jednořadá, typ regulace R1</t>
  </si>
  <si>
    <t>Zařízení č.3 - Potrubí kruhové celkem (bez DPH)</t>
  </si>
  <si>
    <t>ActiveVent</t>
  </si>
  <si>
    <t>1.15</t>
  </si>
  <si>
    <t>1.16</t>
  </si>
  <si>
    <t>1.17</t>
  </si>
  <si>
    <t>1.18</t>
  </si>
  <si>
    <t>1.19</t>
  </si>
  <si>
    <t>1.20</t>
  </si>
  <si>
    <t>Zařízení č.2 - Potrubí čtyřhranné celkem (bez DPH)</t>
  </si>
  <si>
    <t>Stavební část</t>
  </si>
  <si>
    <t>Stavební část - celkem (bez DPH)</t>
  </si>
  <si>
    <t>Instalační manžety KR250 pro ventilátor 3.1</t>
  </si>
  <si>
    <t>Zpětná klapka KR250</t>
  </si>
  <si>
    <t>Protidešťová žaluzie na kruh 250, pozink</t>
  </si>
  <si>
    <t>Tlumič hluku potrubní na KR 250, délka 1000</t>
  </si>
  <si>
    <t>MaR 4</t>
  </si>
  <si>
    <t>4.1</t>
  </si>
  <si>
    <t>4.2</t>
  </si>
  <si>
    <t>4.3</t>
  </si>
  <si>
    <t>4.4</t>
  </si>
  <si>
    <t>4.5</t>
  </si>
  <si>
    <t>4.6</t>
  </si>
  <si>
    <t>Zařízení č.4 - VZT komponenty celkem (bez DPH)</t>
  </si>
  <si>
    <t>Protidešťová žaluzie KR160, plast</t>
  </si>
  <si>
    <t>Průraz ve stěně KR160-250 včetně finální úpravy (zapravení omítky, malba)</t>
  </si>
  <si>
    <t>Zařízení č.1 - Vzduchotechnika varny</t>
  </si>
  <si>
    <t>Zařízení č.1 - Vzduchotechnika varny - CELKEM (bez DPH)</t>
  </si>
  <si>
    <t>2.16</t>
  </si>
  <si>
    <t>Zařízení č.2 - VZT komponenty celkem (bez DPH)</t>
  </si>
  <si>
    <t>Demontáže</t>
  </si>
  <si>
    <t>Demontáž stávající VZT a potrubí</t>
  </si>
  <si>
    <t>Demontáže VZT - celkem (bez DPH)</t>
  </si>
  <si>
    <t>Ostatní</t>
  </si>
  <si>
    <t>Regulační klapka ruční 500/500, pozink</t>
  </si>
  <si>
    <t>Regulační klapka ruční d315, pozink</t>
  </si>
  <si>
    <t>Regulační klapka ruční d160, pozink</t>
  </si>
  <si>
    <t>Regulační klapka ruční d100, pozink</t>
  </si>
  <si>
    <t>Servsní a čistící orvor na potrubí 400x400, pozink</t>
  </si>
  <si>
    <t>Zařízení č.2 - Vzduchotechnika skladů- CELKEM (bez DPH)</t>
  </si>
  <si>
    <t>Zařízení č.3 - Vzduchotechnika chlazeného skladu</t>
  </si>
  <si>
    <t>Zařízení č.3 - Vzt chlazeného skladu- CELKEM (bez DPH)</t>
  </si>
  <si>
    <t>Zařízení č.4 - Potrubí celkem (bez DPH)</t>
  </si>
  <si>
    <t>Napojení ventilátoru 3.1 na termostat, termostat 0-40°C</t>
  </si>
  <si>
    <t>Zprovoznění, zaregulování systémů</t>
  </si>
  <si>
    <t>Dokumentace skutečného provedení stavby</t>
  </si>
  <si>
    <t>Potrubí kruhové bez příruby, spirálně vinuté, průměru přes 100 do 200mm, vč.montáže (KR160) a montážního materiálu</t>
  </si>
  <si>
    <t>Potrubí kruhové bez příruby, spirálně vinuté, průměru do 100, vč.montáže (KR100) a montážního materiálu</t>
  </si>
  <si>
    <t>Potrubí flexi, průměru do 100, vč.montáže (KR100) a montážního materiálu</t>
  </si>
  <si>
    <t>Potrubí kruhové bez příruby, spirálně vinuté, průměru přes 200 do 300mm, vč.montáže (KR250) a montážního materiálu</t>
  </si>
  <si>
    <t>Potrubí kruhové bez příruby, spirálně vinuté, průměru přes 100 do 200mm, vč.montáže (KR200) a montážního materiálu</t>
  </si>
  <si>
    <t>Potrubí kruhové bez příruby, spirálně vinuté, průměru přes 300 do 400mm, vč. montáže (KR315) a montážního materiálu</t>
  </si>
  <si>
    <t>Projektová dokumentace byla konzultována s výrobcem klimatizačních stropů GIF a toto zařízení je použito v projektu z důvodů prostorové instalace stávajícího upravovaného stropu .</t>
  </si>
  <si>
    <t xml:space="preserve">Vzduchotechnická jednotka - revize, kontrola, vyčištění                            
          </t>
  </si>
  <si>
    <t>JANKA</t>
  </si>
  <si>
    <t>Regulační klapka ruční 710/315, pozink</t>
  </si>
  <si>
    <t>Regulační klapka ruční 560/500, pozink</t>
  </si>
  <si>
    <t>Potrubí průřezu přes 0,28 do 0,5 m2 (40%tvar), vč. Montáže</t>
  </si>
  <si>
    <t>Zařízení č.2 - Vzduchotechnika skladů a přípravny</t>
  </si>
  <si>
    <t>Protidešťová žaluzie na kruh200, pozink</t>
  </si>
  <si>
    <t>Tlumič hluku potrubní na KR 200, délka 1000</t>
  </si>
  <si>
    <t>Montáž pozice 2.1-2.9</t>
  </si>
  <si>
    <t>Potrubí průřezu přes 0,13 do 0,28 m2 (100%tvar), vč. montáže</t>
  </si>
  <si>
    <t>Ventilátor potrubní radiální KR250, 550m3/hod, Ex.tl. 220Pa, 230V, 50Hz, 100W</t>
  </si>
  <si>
    <t>Mřížka do kruhového potrubí nastavitelná 325x125, odvod, jednořadá, typ regulace R1</t>
  </si>
  <si>
    <t>Montáž pozice 3.1-3.7</t>
  </si>
  <si>
    <t>Axiální nástěnný ventilátor KR160- odvod 100m3/h, 230V/50Hz, 40W, 0,18A, ErP2018</t>
  </si>
  <si>
    <t>Montáž pozice 4.1-4.2</t>
  </si>
  <si>
    <t>Zařízení č.4 - Vzduchotechnika skladu zeleniny</t>
  </si>
  <si>
    <t>Zařízení č.4 - Vzduchotechnika skladu zeleniny - CELKEM (bez DPH)</t>
  </si>
  <si>
    <t>Zařízení č.5 - Vzduchotechnika šaten</t>
  </si>
  <si>
    <t>Ventilátor potrubní radiální KR250, 470m3/hod, Ex.tl. 220Pa, 230V, 50Hz, 100W</t>
  </si>
  <si>
    <t>Zpětná klapka KR200</t>
  </si>
  <si>
    <t>Protidešťová žaluzie na kruh 200, pozink</t>
  </si>
  <si>
    <t>Potrubí kruhové bez příruby, spirálně vinuté, průměru přes 200 do 300mm, vč.montáže (KR200) a montážního materiálu</t>
  </si>
  <si>
    <t>Instalační manžety KR200 pro ventilátor 5.1</t>
  </si>
  <si>
    <t>Mřížka do kruhového potrubí nastavitelná 525x75, odvod, jednořadá, typ regulace R1</t>
  </si>
  <si>
    <t>Zařízení č.5 - Potrubí kruhové celkem (bez DPH)</t>
  </si>
  <si>
    <t>Zařízení č.5 - Vzt šaten- CELKEM (bez DPH)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</si>
  <si>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</si>
  <si>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</si>
  <si>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</si>
  <si>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</si>
  <si>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</si>
  <si>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</si>
  <si>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</si>
  <si>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</si>
  <si>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</si>
  <si>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</si>
  <si>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</si>
  <si>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</si>
  <si>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</si>
  <si>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Zařízení č.5 - VZT komponenty celkem (bez DPH)</t>
  </si>
  <si>
    <t>Montáž pozice 5.1-5.9</t>
  </si>
  <si>
    <t xml:space="preserve">Demontáž stávajícího stropu, vyčištění a opětovná montáž s doplněním nových částí. Integrovaný rastrový tzv. otevřený stropní systém s vyjímatelnými lapači tuku pro přívod a odvod vzduchu ve tvaru kazet – velikost gastronorma 50 x 50 cm, příp. 25 x  50 cm. Kazety jsou speciální konstrukce z hladkého kartáčovaného nerez plechu s kulisami pro odlučování a zachytávání tuku. Svítidla jsou zabudována v rastru a v případě umístění v odtahové komoře mohou být konstrukčně řešena s ventilem pro přívod vzduchu. Stropní systém je rozdělen svislými přepážkami na přívodní a odtahové komory. </t>
  </si>
  <si>
    <t xml:space="preserve">Vzduchotechnická rekuperační jednotka:                             přívod - ventilátor (470m3/hod), elektroohřívač 3kW, deskový rekuperátor - ZZT 88%, filtr, odvod - filtr, rekuperátor, ventilátor (470m3/hod), vnitřní provedení pod strop. Zařízení ve shodě s požadavky ErP 2018, EC motory.                                                              
          </t>
  </si>
  <si>
    <t>Klapka čtyřhraná 300x200</t>
  </si>
  <si>
    <t>Servopohon, 4Nm, 230V</t>
  </si>
  <si>
    <t>MaR pro pol.č.1.1 - stávající. Provést zaregulování jednotky na nové výkony.</t>
  </si>
  <si>
    <t xml:space="preserve">kompletní MaR pro pol.č.2.1 - integrovaná řídící jednotka pro plnohodnotné ovládání </t>
  </si>
  <si>
    <t>Napojení ventilátoru 4.1 na termostat, termostat 0-40°C</t>
  </si>
  <si>
    <t>MaR 5</t>
  </si>
  <si>
    <t>Napojení ventilátoru 5.1 na vypínač (včetně)</t>
  </si>
  <si>
    <t>Průraz ve stěně 750/550 včetně finální úpravy (zapravení omítky, malba)</t>
  </si>
  <si>
    <t xml:space="preserve">Izolace VZT potrubí tepelná (izol. Desky z minerální vaty tl 4cm včetně Al polepu) - vnitřní přívodní potrubí po VZT jednotku č.2, kompletní vnitřní obdelníkové přívodní potrubí zař. č. 1 v prostoru větracího stropu. </t>
  </si>
  <si>
    <t>Regulační klapka ruční 800/500, pozink</t>
  </si>
  <si>
    <t>Regulační klapka ruční 500/400, pozink</t>
  </si>
  <si>
    <t>Montáž pozice 1.1-1.12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</si>
</sst>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0.0"/>
  </numFmts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i/>
      <u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charset val="238"/>
    </font>
    <font>
      <b/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 wrapText="1"/>
    </xf>
    <xf numFmtId="49" fontId="1" fillId="0" borderId="0" xfId="0" applyNumberFormat="1" applyFont="1"/>
    <xf numFmtId="49" fontId="0" fillId="0" borderId="0" xfId="0" applyNumberFormat="1"/>
    <xf numFmtId="2" fontId="0" fillId="0" borderId="0" xfId="0" applyNumberFormat="1"/>
    <xf numFmtId="0" fontId="0" fillId="0" borderId="0" xfId="0" applyAlignment="1">
      <alignment vertical="top"/>
    </xf>
    <xf numFmtId="0" fontId="2" fillId="0" borderId="0" xfId="0" applyFont="1"/>
    <xf numFmtId="165" fontId="0" fillId="0" borderId="1" xfId="0" applyNumberFormat="1" applyBorder="1"/>
    <xf numFmtId="0" fontId="0" fillId="0" borderId="2" xfId="0" applyBorder="1"/>
    <xf numFmtId="49" fontId="1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2" fontId="2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vertical="center" wrapText="1"/>
    </xf>
    <xf numFmtId="0" fontId="5" fillId="0" borderId="0" xfId="0" applyFont="1"/>
    <xf numFmtId="0" fontId="2" fillId="0" borderId="0" xfId="0" applyFon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0" fontId="4" fillId="0" borderId="0" xfId="0" applyFont="1" applyAlignment="1">
      <alignment vertical="top"/>
    </xf>
    <xf numFmtId="1" fontId="2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1" fontId="3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1" fillId="0" borderId="3" xfId="0" applyFont="1" applyBorder="1"/>
    <xf numFmtId="49" fontId="1" fillId="0" borderId="3" xfId="0" applyNumberFormat="1" applyFont="1" applyBorder="1" applyAlignment="1">
      <alignment horizontal="center"/>
    </xf>
    <xf numFmtId="49" fontId="1" fillId="0" borderId="2" xfId="0" applyNumberFormat="1" applyFont="1" applyBorder="1"/>
    <xf numFmtId="49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1" fillId="0" borderId="4" xfId="0" applyNumberFormat="1" applyFont="1" applyBorder="1"/>
    <xf numFmtId="2" fontId="1" fillId="0" borderId="5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 vertical="justify" wrapText="1"/>
    </xf>
    <xf numFmtId="164" fontId="0" fillId="0" borderId="0" xfId="0" applyNumberFormat="1" applyAlignment="1">
      <alignment horizontal="right" vertical="justify"/>
    </xf>
    <xf numFmtId="0" fontId="0" fillId="0" borderId="6" xfId="0" applyBorder="1" applyAlignment="1">
      <alignment vertical="top" wrapText="1"/>
    </xf>
    <xf numFmtId="1" fontId="3" fillId="0" borderId="6" xfId="0" applyNumberFormat="1" applyFont="1" applyBorder="1" applyAlignment="1">
      <alignment vertical="top" wrapText="1"/>
    </xf>
    <xf numFmtId="2" fontId="0" fillId="0" borderId="6" xfId="0" applyNumberFormat="1" applyBorder="1" applyAlignment="1">
      <alignment vertical="top" wrapText="1"/>
    </xf>
    <xf numFmtId="165" fontId="2" fillId="0" borderId="7" xfId="0" applyNumberFormat="1" applyFont="1" applyBorder="1" applyAlignment="1">
      <alignment vertical="center" wrapText="1"/>
    </xf>
    <xf numFmtId="165" fontId="0" fillId="0" borderId="7" xfId="0" applyNumberFormat="1" applyBorder="1" applyAlignment="1">
      <alignment vertical="top" wrapText="1"/>
    </xf>
    <xf numFmtId="165" fontId="0" fillId="0" borderId="7" xfId="0" applyNumberFormat="1" applyBorder="1"/>
    <xf numFmtId="3" fontId="2" fillId="0" borderId="0" xfId="0" applyNumberFormat="1" applyFont="1" applyAlignment="1">
      <alignment horizontal="right" vertical="justify" wrapText="1"/>
    </xf>
    <xf numFmtId="3" fontId="0" fillId="0" borderId="0" xfId="0" applyNumberFormat="1" applyAlignment="1">
      <alignment horizontal="right" vertical="justify" wrapText="1"/>
    </xf>
    <xf numFmtId="3" fontId="2" fillId="0" borderId="6" xfId="0" applyNumberFormat="1" applyFont="1" applyBorder="1" applyAlignment="1">
      <alignment horizontal="right" vertical="justify" wrapText="1"/>
    </xf>
    <xf numFmtId="3" fontId="1" fillId="0" borderId="6" xfId="0" applyNumberFormat="1" applyFont="1" applyBorder="1" applyAlignment="1">
      <alignment horizontal="right" vertical="justify" wrapText="1"/>
    </xf>
    <xf numFmtId="3" fontId="1" fillId="0" borderId="0" xfId="0" applyNumberFormat="1" applyFont="1" applyAlignment="1">
      <alignment horizontal="right" vertical="justify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/>
    <xf numFmtId="0" fontId="6" fillId="0" borderId="6" xfId="0" applyFont="1" applyBorder="1"/>
    <xf numFmtId="165" fontId="0" fillId="0" borderId="8" xfId="0" applyNumberFormat="1" applyBorder="1" applyAlignment="1">
      <alignment vertical="top" wrapText="1"/>
    </xf>
    <xf numFmtId="3" fontId="6" fillId="0" borderId="6" xfId="0" applyNumberFormat="1" applyFont="1" applyBorder="1" applyAlignment="1">
      <alignment horizontal="right" vertical="justify" wrapText="1"/>
    </xf>
    <xf numFmtId="49" fontId="1" fillId="0" borderId="4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 wrapText="1"/>
    </xf>
    <xf numFmtId="3" fontId="6" fillId="0" borderId="0" xfId="0" applyNumberFormat="1" applyFont="1" applyAlignment="1">
      <alignment horizontal="right" vertical="justify" wrapText="1"/>
    </xf>
    <xf numFmtId="49" fontId="5" fillId="0" borderId="0" xfId="0" applyNumberFormat="1" applyFont="1" applyAlignment="1">
      <alignment horizontal="left"/>
    </xf>
    <xf numFmtId="0" fontId="1" fillId="0" borderId="6" xfId="0" applyFont="1" applyBorder="1" applyAlignment="1">
      <alignment vertical="center" wrapText="1"/>
    </xf>
    <xf numFmtId="2" fontId="1" fillId="0" borderId="6" xfId="0" applyNumberFormat="1" applyFont="1" applyBorder="1" applyAlignment="1">
      <alignment vertical="center" wrapText="1"/>
    </xf>
    <xf numFmtId="2" fontId="1" fillId="0" borderId="8" xfId="0" applyNumberFormat="1" applyFont="1" applyBorder="1" applyAlignment="1">
      <alignment vertical="center" wrapText="1"/>
    </xf>
    <xf numFmtId="2" fontId="1" fillId="0" borderId="7" xfId="0" applyNumberFormat="1" applyFont="1" applyBorder="1" applyAlignment="1">
      <alignment vertical="center" wrapText="1"/>
    </xf>
    <xf numFmtId="2" fontId="2" fillId="0" borderId="0" xfId="0" applyNumberFormat="1" applyFont="1" applyAlignment="1">
      <alignment vertical="top" wrapText="1"/>
    </xf>
    <xf numFmtId="165" fontId="2" fillId="0" borderId="7" xfId="0" applyNumberFormat="1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1" fillId="0" borderId="6" xfId="0" applyFont="1" applyBorder="1" applyAlignment="1">
      <alignment vertical="top" wrapText="1"/>
    </xf>
    <xf numFmtId="2" fontId="2" fillId="0" borderId="6" xfId="0" applyNumberFormat="1" applyFont="1" applyBorder="1" applyAlignment="1">
      <alignment vertical="center" wrapText="1"/>
    </xf>
    <xf numFmtId="49" fontId="0" fillId="0" borderId="0" xfId="0" applyNumberFormat="1" applyAlignment="1">
      <alignment vertical="top" wrapText="1"/>
    </xf>
    <xf numFmtId="3" fontId="0" fillId="0" borderId="6" xfId="0" applyNumberFormat="1" applyBorder="1" applyAlignment="1">
      <alignment horizontal="right" vertical="justify" wrapText="1"/>
    </xf>
    <xf numFmtId="3" fontId="2" fillId="0" borderId="9" xfId="0" applyNumberFormat="1" applyFont="1" applyBorder="1" applyAlignment="1">
      <alignment horizontal="right" vertical="justify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/>
    <xf numFmtId="0" fontId="1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horizontal="right" vertical="justify" wrapText="1"/>
    </xf>
    <xf numFmtId="2" fontId="2" fillId="0" borderId="9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0" fontId="1" fillId="0" borderId="9" xfId="0" applyFont="1" applyBorder="1" applyAlignment="1">
      <alignment vertical="top" wrapText="1"/>
    </xf>
    <xf numFmtId="49" fontId="0" fillId="0" borderId="9" xfId="0" applyNumberForma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2" fontId="0" fillId="0" borderId="9" xfId="0" applyNumberFormat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  <xf numFmtId="165" fontId="0" fillId="0" borderId="0" xfId="0" applyNumberFormat="1" applyAlignment="1">
      <alignment vertical="top" wrapText="1"/>
    </xf>
    <xf numFmtId="49" fontId="1" fillId="2" borderId="4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vertical="center" wrapText="1"/>
    </xf>
    <xf numFmtId="0" fontId="2" fillId="2" borderId="0" xfId="0" applyFont="1" applyFill="1"/>
    <xf numFmtId="0" fontId="1" fillId="2" borderId="9" xfId="0" applyFont="1" applyFill="1" applyBorder="1" applyAlignment="1">
      <alignment vertical="top" wrapText="1"/>
    </xf>
    <xf numFmtId="3" fontId="1" fillId="2" borderId="9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65" fontId="0" fillId="0" borderId="0" xfId="0" applyNumberFormat="1"/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10" xfId="0" applyFont="1" applyBorder="1" applyAlignment="1">
      <alignment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1" fillId="0" borderId="9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unda\Documents\HONZA\00%20HOTOV&#201;\2016\16-3478-01%20VZT%20DM&#352;J%20PARDUBICE\projekt\Rozpo&#269;et%20VZT%20titul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ni list"/>
      <sheetName val="BKB-SM-5034"/>
      <sheetName val="Pomocny"/>
    </sheetNames>
    <sheetDataSet>
      <sheetData sheetId="0" refreshError="1"/>
      <sheetData sheetId="1" refreshError="1"/>
      <sheetData sheetId="2" refreshError="1">
        <row r="2">
          <cell r="B2" t="str">
            <v>Statutární město Ostrava, Mestský obvod Ostrava-Jih</v>
          </cell>
        </row>
        <row r="5">
          <cell r="B5" t="str">
            <v>15-01-3208</v>
          </cell>
        </row>
        <row r="7">
          <cell r="B7" t="str">
            <v>Rekonstrukce vzduchotechniky ve školní kuchyni při ZŠ Dvorského, Ostrava – Bělský Les
1. Vzduchotechnika</v>
          </cell>
        </row>
        <row r="8">
          <cell r="B8" t="str">
            <v>Specifikace materiálu</v>
          </cell>
        </row>
        <row r="10">
          <cell r="B10" t="str">
            <v>Ing. Petra Stiborova</v>
          </cell>
        </row>
        <row r="11">
          <cell r="B11" t="str">
            <v>Ing. Jan Špunda</v>
          </cell>
        </row>
        <row r="12">
          <cell r="B12" t="str">
            <v>Ing. Aleš Koňařík</v>
          </cell>
        </row>
        <row r="13">
          <cell r="B13">
            <v>42089</v>
          </cell>
        </row>
        <row r="14">
          <cell r="B14" t="str">
            <v>DPS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9"/>
  <sheetViews>
    <sheetView tabSelected="1" zoomScaleNormal="100" zoomScaleSheetLayoutView="100" zoomScalePageLayoutView="70" workbookViewId="0">
      <selection activeCell="C20" sqref="C20"/>
    </sheetView>
  </sheetViews>
  <sheetFormatPr defaultColWidth="0" defaultRowHeight="12.75" x14ac:dyDescent="0.2"/>
  <cols>
    <col min="1" max="1" width="8.7109375" style="3" customWidth="1"/>
    <col min="2" max="2" width="9.7109375" style="4" customWidth="1"/>
    <col min="3" max="3" width="48.85546875" customWidth="1"/>
    <col min="4" max="4" width="5.7109375" customWidth="1"/>
    <col min="5" max="5" width="7.7109375" customWidth="1"/>
    <col min="6" max="7" width="12.7109375" style="33" customWidth="1"/>
    <col min="8" max="8" width="8.7109375" style="5" customWidth="1"/>
    <col min="9" max="9" width="10.7109375" style="39" customWidth="1"/>
  </cols>
  <sheetData>
    <row r="1" spans="1:9" x14ac:dyDescent="0.2">
      <c r="A1" s="25" t="s">
        <v>10</v>
      </c>
      <c r="B1" s="25" t="s">
        <v>9</v>
      </c>
      <c r="C1" s="24" t="s">
        <v>11</v>
      </c>
      <c r="D1" s="28" t="s">
        <v>7</v>
      </c>
      <c r="E1" s="28" t="s">
        <v>8</v>
      </c>
      <c r="F1" s="90" t="s">
        <v>12</v>
      </c>
      <c r="G1" s="90" t="s">
        <v>13</v>
      </c>
      <c r="H1" s="29" t="s">
        <v>3</v>
      </c>
      <c r="I1" s="8"/>
    </row>
    <row r="2" spans="1:9" x14ac:dyDescent="0.2">
      <c r="A2" s="26"/>
      <c r="B2" s="27" t="s">
        <v>1</v>
      </c>
      <c r="C2" s="9"/>
      <c r="D2" s="9"/>
      <c r="E2" s="9"/>
      <c r="F2" s="91"/>
      <c r="G2" s="91"/>
      <c r="H2" s="30" t="s">
        <v>7</v>
      </c>
      <c r="I2" s="31" t="s">
        <v>0</v>
      </c>
    </row>
    <row r="3" spans="1:9" ht="29.25" customHeight="1" x14ac:dyDescent="0.2">
      <c r="A3" s="93" t="s">
        <v>131</v>
      </c>
      <c r="B3" s="93"/>
      <c r="C3" s="93"/>
      <c r="D3" s="93"/>
      <c r="E3" s="93"/>
      <c r="F3" s="93"/>
      <c r="G3" s="93"/>
      <c r="H3" s="93"/>
      <c r="I3" s="93"/>
    </row>
    <row r="4" spans="1:9" s="80" customFormat="1" ht="12.75" customHeight="1" x14ac:dyDescent="0.2">
      <c r="A4" s="78"/>
      <c r="B4" s="79"/>
      <c r="C4" s="88" t="s">
        <v>105</v>
      </c>
      <c r="D4" s="88"/>
      <c r="E4" s="88"/>
      <c r="F4" s="88"/>
      <c r="G4" s="88"/>
      <c r="H4" s="88"/>
      <c r="I4" s="89"/>
    </row>
    <row r="5" spans="1:9" s="1" customFormat="1" ht="15" customHeight="1" x14ac:dyDescent="0.2">
      <c r="A5" s="18" t="s">
        <v>27</v>
      </c>
      <c r="B5" s="23" t="s">
        <v>133</v>
      </c>
      <c r="C5" s="87" t="s">
        <v>132</v>
      </c>
      <c r="D5" s="1" t="s">
        <v>14</v>
      </c>
      <c r="E5" s="22">
        <v>1</v>
      </c>
      <c r="F5" s="40">
        <v>0</v>
      </c>
      <c r="G5" s="41">
        <f>E5*F5</f>
        <v>0</v>
      </c>
      <c r="H5" s="2"/>
      <c r="I5" s="38"/>
    </row>
    <row r="6" spans="1:9" s="6" customFormat="1" x14ac:dyDescent="0.2">
      <c r="A6" s="53" t="s">
        <v>28</v>
      </c>
      <c r="B6" s="23"/>
      <c r="C6" s="16" t="s">
        <v>5</v>
      </c>
      <c r="D6" s="1"/>
      <c r="E6" s="22"/>
      <c r="F6" s="40"/>
      <c r="G6" s="41"/>
      <c r="H6" s="2"/>
      <c r="I6" s="38"/>
    </row>
    <row r="7" spans="1:9" s="1" customFormat="1" ht="141" customHeight="1" x14ac:dyDescent="0.2">
      <c r="A7" s="18" t="s">
        <v>29</v>
      </c>
      <c r="B7" s="23" t="s">
        <v>81</v>
      </c>
      <c r="C7" s="17" t="s">
        <v>173</v>
      </c>
      <c r="D7" s="1" t="s">
        <v>14</v>
      </c>
      <c r="E7" s="22">
        <v>1</v>
      </c>
      <c r="F7" s="40">
        <v>0</v>
      </c>
      <c r="G7" s="41">
        <f>E7*F7</f>
        <v>0</v>
      </c>
      <c r="H7" s="2"/>
      <c r="I7" s="38"/>
    </row>
    <row r="8" spans="1:9" s="6" customFormat="1" x14ac:dyDescent="0.2">
      <c r="A8" s="94" t="s">
        <v>45</v>
      </c>
      <c r="B8" s="23"/>
      <c r="C8" s="60" t="s">
        <v>184</v>
      </c>
      <c r="D8" s="60" t="s">
        <v>2</v>
      </c>
      <c r="E8" s="60">
        <v>1</v>
      </c>
      <c r="F8" s="40">
        <v>0</v>
      </c>
      <c r="G8" s="40">
        <f t="shared" ref="G8:G9" si="0">E8*F8</f>
        <v>0</v>
      </c>
      <c r="H8" s="2"/>
      <c r="I8" s="38"/>
    </row>
    <row r="9" spans="1:9" s="60" customFormat="1" x14ac:dyDescent="0.2">
      <c r="A9" s="18" t="s">
        <v>46</v>
      </c>
      <c r="B9" s="23"/>
      <c r="C9" s="60" t="s">
        <v>134</v>
      </c>
      <c r="D9" s="60" t="s">
        <v>2</v>
      </c>
      <c r="E9" s="60">
        <v>1</v>
      </c>
      <c r="F9" s="40">
        <v>0</v>
      </c>
      <c r="G9" s="40">
        <f t="shared" si="0"/>
        <v>0</v>
      </c>
      <c r="H9" s="58"/>
      <c r="I9" s="59"/>
    </row>
    <row r="10" spans="1:9" s="60" customFormat="1" x14ac:dyDescent="0.2">
      <c r="A10" s="18" t="s">
        <v>47</v>
      </c>
      <c r="B10" s="23"/>
      <c r="C10" s="60" t="s">
        <v>135</v>
      </c>
      <c r="D10" s="60" t="s">
        <v>2</v>
      </c>
      <c r="E10" s="60">
        <v>2</v>
      </c>
      <c r="F10" s="40">
        <v>0</v>
      </c>
      <c r="G10" s="40">
        <f t="shared" ref="G10:G15" si="1">E10*F10</f>
        <v>0</v>
      </c>
      <c r="H10" s="58"/>
      <c r="I10" s="59"/>
    </row>
    <row r="11" spans="1:9" s="60" customFormat="1" x14ac:dyDescent="0.2">
      <c r="A11" s="18" t="s">
        <v>48</v>
      </c>
      <c r="B11" s="23"/>
      <c r="C11" s="60" t="s">
        <v>113</v>
      </c>
      <c r="D11" s="60" t="s">
        <v>2</v>
      </c>
      <c r="E11" s="60">
        <v>2</v>
      </c>
      <c r="F11" s="40">
        <v>0</v>
      </c>
      <c r="G11" s="40">
        <f t="shared" si="1"/>
        <v>0</v>
      </c>
      <c r="H11" s="58"/>
      <c r="I11" s="59"/>
    </row>
    <row r="12" spans="1:9" s="60" customFormat="1" x14ac:dyDescent="0.2">
      <c r="A12" s="18" t="s">
        <v>49</v>
      </c>
      <c r="B12" s="23"/>
      <c r="C12" s="60" t="s">
        <v>185</v>
      </c>
      <c r="D12" s="60" t="s">
        <v>2</v>
      </c>
      <c r="E12" s="60">
        <v>2</v>
      </c>
      <c r="F12" s="40">
        <v>0</v>
      </c>
      <c r="G12" s="40">
        <f t="shared" si="1"/>
        <v>0</v>
      </c>
      <c r="H12" s="58"/>
      <c r="I12" s="59"/>
    </row>
    <row r="13" spans="1:9" s="60" customFormat="1" x14ac:dyDescent="0.2">
      <c r="A13" s="18" t="s">
        <v>50</v>
      </c>
      <c r="B13" s="23"/>
      <c r="C13" s="60" t="s">
        <v>114</v>
      </c>
      <c r="D13" s="60" t="s">
        <v>2</v>
      </c>
      <c r="E13" s="60">
        <v>1</v>
      </c>
      <c r="F13" s="40">
        <v>0</v>
      </c>
      <c r="G13" s="40">
        <f t="shared" si="1"/>
        <v>0</v>
      </c>
      <c r="H13" s="58"/>
      <c r="I13" s="59"/>
    </row>
    <row r="14" spans="1:9" s="60" customFormat="1" x14ac:dyDescent="0.2">
      <c r="A14" s="18" t="s">
        <v>51</v>
      </c>
      <c r="B14" s="23"/>
      <c r="C14" s="60" t="s">
        <v>115</v>
      </c>
      <c r="D14" s="60" t="s">
        <v>2</v>
      </c>
      <c r="E14" s="60">
        <v>2</v>
      </c>
      <c r="F14" s="40">
        <v>0</v>
      </c>
      <c r="G14" s="40">
        <f t="shared" si="1"/>
        <v>0</v>
      </c>
      <c r="H14" s="58"/>
      <c r="I14" s="59"/>
    </row>
    <row r="15" spans="1:9" s="60" customFormat="1" x14ac:dyDescent="0.2">
      <c r="A15" s="18" t="s">
        <v>52</v>
      </c>
      <c r="B15" s="23"/>
      <c r="C15" s="60" t="s">
        <v>116</v>
      </c>
      <c r="D15" s="60" t="s">
        <v>2</v>
      </c>
      <c r="E15" s="60">
        <v>2</v>
      </c>
      <c r="F15" s="40">
        <v>0</v>
      </c>
      <c r="G15" s="40">
        <f t="shared" si="1"/>
        <v>0</v>
      </c>
      <c r="H15" s="58"/>
      <c r="I15" s="59"/>
    </row>
    <row r="16" spans="1:9" s="6" customFormat="1" x14ac:dyDescent="0.2">
      <c r="A16" s="94" t="s">
        <v>53</v>
      </c>
      <c r="B16" s="23"/>
      <c r="C16" s="17" t="s">
        <v>117</v>
      </c>
      <c r="D16" s="17" t="s">
        <v>14</v>
      </c>
      <c r="E16" s="20">
        <v>4</v>
      </c>
      <c r="F16" s="40">
        <v>0</v>
      </c>
      <c r="G16" s="40">
        <f t="shared" ref="G16" si="2">E16*F16</f>
        <v>0</v>
      </c>
      <c r="H16" s="2"/>
      <c r="I16" s="38"/>
    </row>
    <row r="17" spans="1:9" s="6" customFormat="1" x14ac:dyDescent="0.2">
      <c r="A17" s="18" t="s">
        <v>54</v>
      </c>
      <c r="B17" s="23"/>
      <c r="C17" s="7" t="s">
        <v>186</v>
      </c>
      <c r="D17" s="1" t="s">
        <v>14</v>
      </c>
      <c r="E17" s="22">
        <v>1</v>
      </c>
      <c r="F17" s="40">
        <f>SUM(G5:G16)*0.15</f>
        <v>0</v>
      </c>
      <c r="G17" s="41">
        <f>E17*F17</f>
        <v>0</v>
      </c>
      <c r="H17" s="2"/>
      <c r="I17" s="38"/>
    </row>
    <row r="18" spans="1:9" s="6" customFormat="1" x14ac:dyDescent="0.2">
      <c r="A18" s="18"/>
      <c r="B18" s="23"/>
      <c r="C18" s="45"/>
      <c r="D18" s="1"/>
      <c r="E18" s="22"/>
      <c r="F18" s="40"/>
      <c r="G18" s="41"/>
      <c r="H18" s="2"/>
      <c r="I18" s="38"/>
    </row>
    <row r="19" spans="1:9" s="6" customFormat="1" x14ac:dyDescent="0.2">
      <c r="A19" s="18"/>
      <c r="B19" s="23"/>
      <c r="C19" s="47" t="s">
        <v>30</v>
      </c>
      <c r="D19" s="34"/>
      <c r="E19" s="35"/>
      <c r="F19" s="42"/>
      <c r="G19" s="49">
        <f>SUM(G5:G18)</f>
        <v>0</v>
      </c>
      <c r="H19" s="36"/>
      <c r="I19" s="48"/>
    </row>
    <row r="20" spans="1:9" s="6" customFormat="1" x14ac:dyDescent="0.2">
      <c r="A20" s="18"/>
      <c r="B20" s="23"/>
      <c r="C20" s="46"/>
      <c r="D20" s="1"/>
      <c r="E20" s="22"/>
      <c r="F20" s="40"/>
      <c r="G20" s="52"/>
      <c r="H20" s="2"/>
      <c r="I20" s="38"/>
    </row>
    <row r="21" spans="1:9" s="6" customFormat="1" x14ac:dyDescent="0.2">
      <c r="A21" s="18"/>
      <c r="B21" s="23"/>
      <c r="C21" s="46"/>
      <c r="D21" s="1"/>
      <c r="E21" s="22"/>
      <c r="F21" s="40"/>
      <c r="G21" s="52"/>
      <c r="H21" s="2"/>
      <c r="I21" s="38"/>
    </row>
    <row r="22" spans="1:9" s="6" customFormat="1" x14ac:dyDescent="0.2">
      <c r="A22" s="18"/>
      <c r="B22" s="23"/>
      <c r="C22" s="46"/>
      <c r="D22" s="1"/>
      <c r="E22" s="22"/>
      <c r="F22" s="40"/>
      <c r="G22" s="52"/>
      <c r="H22" s="2"/>
      <c r="I22" s="38"/>
    </row>
    <row r="23" spans="1:9" s="6" customFormat="1" x14ac:dyDescent="0.2">
      <c r="A23" s="18"/>
      <c r="B23" s="23"/>
      <c r="C23" s="46"/>
      <c r="D23" s="1"/>
      <c r="E23" s="22"/>
      <c r="F23" s="40"/>
      <c r="G23" s="52"/>
      <c r="H23" s="2"/>
      <c r="I23" s="38"/>
    </row>
    <row r="24" spans="1:9" s="6" customFormat="1" x14ac:dyDescent="0.2">
      <c r="A24" s="18"/>
      <c r="B24" s="23"/>
      <c r="C24" s="46"/>
      <c r="D24" s="1"/>
      <c r="E24" s="22"/>
      <c r="F24" s="40"/>
      <c r="G24" s="52"/>
      <c r="H24" s="2"/>
      <c r="I24" s="38"/>
    </row>
    <row r="25" spans="1:9" s="6" customFormat="1" x14ac:dyDescent="0.2">
      <c r="A25" s="18"/>
      <c r="B25" s="23"/>
      <c r="C25" s="46"/>
      <c r="D25" s="1"/>
      <c r="E25" s="22"/>
      <c r="F25" s="40"/>
      <c r="G25" s="52"/>
      <c r="H25" s="2"/>
      <c r="I25" s="38"/>
    </row>
    <row r="26" spans="1:9" s="6" customFormat="1" x14ac:dyDescent="0.2">
      <c r="A26" s="18"/>
      <c r="B26" s="23"/>
      <c r="C26" s="19" t="s">
        <v>15</v>
      </c>
      <c r="D26" s="17"/>
      <c r="E26" s="20"/>
      <c r="F26" s="40"/>
      <c r="G26" s="41"/>
      <c r="H26" s="2"/>
      <c r="I26" s="38"/>
    </row>
    <row r="27" spans="1:9" s="60" customFormat="1" ht="25.5" x14ac:dyDescent="0.2">
      <c r="A27" s="18" t="s">
        <v>55</v>
      </c>
      <c r="B27" s="23"/>
      <c r="C27" s="45" t="s">
        <v>136</v>
      </c>
      <c r="D27" s="17" t="s">
        <v>4</v>
      </c>
      <c r="E27" s="20">
        <v>28</v>
      </c>
      <c r="F27" s="40">
        <v>0</v>
      </c>
      <c r="G27" s="40">
        <f>E27*F27</f>
        <v>0</v>
      </c>
      <c r="H27" s="58"/>
      <c r="I27" s="59"/>
    </row>
    <row r="28" spans="1:9" s="6" customFormat="1" x14ac:dyDescent="0.2">
      <c r="A28" s="53" t="s">
        <v>82</v>
      </c>
      <c r="B28" s="23"/>
      <c r="C28" s="16" t="s">
        <v>5</v>
      </c>
      <c r="D28" s="1"/>
      <c r="E28" s="22"/>
      <c r="F28" s="40"/>
      <c r="G28" s="41"/>
      <c r="H28" s="2"/>
      <c r="I28" s="38"/>
    </row>
    <row r="29" spans="1:9" s="6" customFormat="1" x14ac:dyDescent="0.2">
      <c r="A29" s="18"/>
      <c r="B29" s="23"/>
      <c r="C29" s="7"/>
      <c r="D29" s="1"/>
      <c r="E29" s="22"/>
      <c r="F29" s="40"/>
      <c r="G29" s="41"/>
      <c r="H29" s="2"/>
      <c r="I29" s="38"/>
    </row>
    <row r="30" spans="1:9" s="6" customFormat="1" x14ac:dyDescent="0.2">
      <c r="A30" s="18"/>
      <c r="B30" s="23"/>
      <c r="C30" s="47" t="s">
        <v>31</v>
      </c>
      <c r="D30" s="34"/>
      <c r="E30" s="35"/>
      <c r="F30" s="42"/>
      <c r="G30" s="49">
        <f>SUM(G27:G29)</f>
        <v>0</v>
      </c>
      <c r="H30" s="36"/>
      <c r="I30" s="48"/>
    </row>
    <row r="31" spans="1:9" s="6" customFormat="1" x14ac:dyDescent="0.2">
      <c r="A31" s="18"/>
      <c r="B31" s="23"/>
      <c r="C31" s="46"/>
      <c r="D31" s="1"/>
      <c r="E31" s="22"/>
      <c r="F31" s="40"/>
      <c r="G31" s="52"/>
      <c r="H31" s="2"/>
      <c r="I31" s="38"/>
    </row>
    <row r="32" spans="1:9" s="6" customFormat="1" x14ac:dyDescent="0.2">
      <c r="A32" s="18"/>
      <c r="B32" s="23"/>
      <c r="C32" s="7"/>
      <c r="D32" s="1"/>
      <c r="E32" s="22"/>
      <c r="F32" s="40"/>
      <c r="G32" s="41"/>
      <c r="H32" s="2"/>
      <c r="I32" s="38"/>
    </row>
    <row r="33" spans="1:9" s="6" customFormat="1" x14ac:dyDescent="0.2">
      <c r="A33" s="18"/>
      <c r="B33" s="23"/>
      <c r="C33" s="19" t="s">
        <v>6</v>
      </c>
      <c r="D33" s="17"/>
      <c r="E33" s="20"/>
      <c r="F33" s="40"/>
      <c r="G33" s="41"/>
      <c r="H33" s="2"/>
      <c r="I33" s="38"/>
    </row>
    <row r="34" spans="1:9" s="6" customFormat="1" ht="38.25" x14ac:dyDescent="0.2">
      <c r="A34" s="18" t="s">
        <v>83</v>
      </c>
      <c r="B34" s="23"/>
      <c r="C34" s="1" t="s">
        <v>130</v>
      </c>
      <c r="D34" s="1" t="s">
        <v>4</v>
      </c>
      <c r="E34" s="22">
        <v>1</v>
      </c>
      <c r="F34" s="40">
        <v>0</v>
      </c>
      <c r="G34" s="41">
        <f t="shared" ref="G34" si="3">E34*F34</f>
        <v>0</v>
      </c>
      <c r="H34" s="2"/>
      <c r="I34" s="38"/>
    </row>
    <row r="35" spans="1:9" s="6" customFormat="1" ht="38.25" x14ac:dyDescent="0.2">
      <c r="A35" s="18" t="s">
        <v>84</v>
      </c>
      <c r="B35" s="23"/>
      <c r="C35" s="1" t="s">
        <v>125</v>
      </c>
      <c r="D35" s="1" t="s">
        <v>4</v>
      </c>
      <c r="E35" s="22">
        <v>9</v>
      </c>
      <c r="F35" s="40">
        <v>0</v>
      </c>
      <c r="G35" s="41">
        <f t="shared" ref="G35" si="4">E35*F35</f>
        <v>0</v>
      </c>
      <c r="H35" s="2"/>
      <c r="I35" s="38"/>
    </row>
    <row r="36" spans="1:9" s="60" customFormat="1" ht="25.5" x14ac:dyDescent="0.2">
      <c r="A36" s="18" t="s">
        <v>85</v>
      </c>
      <c r="B36" s="23"/>
      <c r="C36" s="17" t="s">
        <v>126</v>
      </c>
      <c r="D36" s="17" t="s">
        <v>4</v>
      </c>
      <c r="E36" s="20">
        <v>3</v>
      </c>
      <c r="F36" s="40">
        <v>0</v>
      </c>
      <c r="G36" s="40">
        <f t="shared" ref="G36" si="5">E36*F36</f>
        <v>0</v>
      </c>
      <c r="H36" s="58"/>
      <c r="I36" s="59"/>
    </row>
    <row r="37" spans="1:9" s="60" customFormat="1" ht="25.5" x14ac:dyDescent="0.2">
      <c r="A37" s="18" t="s">
        <v>86</v>
      </c>
      <c r="B37" s="23"/>
      <c r="C37" s="17" t="s">
        <v>127</v>
      </c>
      <c r="D37" s="17" t="s">
        <v>4</v>
      </c>
      <c r="E37" s="20">
        <v>3</v>
      </c>
      <c r="F37" s="40">
        <v>0</v>
      </c>
      <c r="G37" s="40">
        <f t="shared" ref="G37" si="6">E37*F37</f>
        <v>0</v>
      </c>
      <c r="H37" s="58"/>
      <c r="I37" s="59"/>
    </row>
    <row r="38" spans="1:9" s="6" customFormat="1" x14ac:dyDescent="0.2">
      <c r="A38" s="53" t="s">
        <v>87</v>
      </c>
      <c r="B38" s="23"/>
      <c r="C38" s="16" t="s">
        <v>5</v>
      </c>
      <c r="D38" s="1"/>
      <c r="E38" s="22"/>
      <c r="F38" s="40"/>
      <c r="G38" s="41"/>
      <c r="H38" s="2"/>
      <c r="I38" s="38"/>
    </row>
    <row r="40" spans="1:9" s="6" customFormat="1" x14ac:dyDescent="0.2">
      <c r="A40" s="18"/>
      <c r="B40" s="23"/>
      <c r="C40" s="47" t="s">
        <v>32</v>
      </c>
      <c r="D40" s="34"/>
      <c r="E40" s="35"/>
      <c r="F40" s="42"/>
      <c r="G40" s="49">
        <f>SUM(G34:G39)</f>
        <v>0</v>
      </c>
      <c r="H40" s="36"/>
      <c r="I40" s="48"/>
    </row>
    <row r="41" spans="1:9" s="6" customFormat="1" x14ac:dyDescent="0.2">
      <c r="A41" s="18"/>
      <c r="B41" s="23"/>
      <c r="C41" s="46"/>
      <c r="D41" s="1"/>
      <c r="E41" s="22"/>
      <c r="F41" s="40"/>
      <c r="G41" s="52"/>
      <c r="H41" s="2"/>
      <c r="I41" s="38"/>
    </row>
    <row r="42" spans="1:9" s="80" customFormat="1" ht="12.75" customHeight="1" x14ac:dyDescent="0.2">
      <c r="A42" s="78"/>
      <c r="B42" s="79"/>
      <c r="C42" s="88" t="s">
        <v>106</v>
      </c>
      <c r="D42" s="88"/>
      <c r="E42" s="88"/>
      <c r="F42" s="81"/>
      <c r="G42" s="82">
        <f>G19+G30+G40</f>
        <v>0</v>
      </c>
      <c r="H42" s="81"/>
      <c r="I42" s="83"/>
    </row>
    <row r="43" spans="1:9" s="6" customFormat="1" x14ac:dyDescent="0.2">
      <c r="A43" s="18"/>
      <c r="B43" s="23"/>
      <c r="C43" s="46"/>
      <c r="D43" s="1"/>
      <c r="E43" s="22"/>
      <c r="F43" s="40"/>
      <c r="G43" s="52"/>
      <c r="H43" s="2"/>
      <c r="I43" s="77"/>
    </row>
    <row r="44" spans="1:9" s="6" customFormat="1" x14ac:dyDescent="0.2">
      <c r="A44" s="18"/>
      <c r="B44" s="23"/>
      <c r="C44" s="46"/>
      <c r="D44" s="1"/>
      <c r="E44" s="22"/>
      <c r="F44" s="40"/>
      <c r="G44" s="52"/>
      <c r="H44" s="2"/>
      <c r="I44" s="77"/>
    </row>
    <row r="45" spans="1:9" s="80" customFormat="1" ht="12.75" customHeight="1" x14ac:dyDescent="0.2">
      <c r="A45" s="78"/>
      <c r="B45" s="79"/>
      <c r="C45" s="88" t="s">
        <v>137</v>
      </c>
      <c r="D45" s="88"/>
      <c r="E45" s="88"/>
      <c r="F45" s="88"/>
      <c r="G45" s="88"/>
      <c r="H45" s="88"/>
      <c r="I45" s="89"/>
    </row>
    <row r="46" spans="1:9" s="7" customFormat="1" x14ac:dyDescent="0.2">
      <c r="A46" s="10"/>
      <c r="B46" s="12"/>
      <c r="C46" s="21"/>
      <c r="D46" s="11"/>
      <c r="E46" s="11"/>
      <c r="F46" s="32"/>
      <c r="G46" s="32"/>
      <c r="H46" s="13"/>
      <c r="I46" s="37"/>
    </row>
    <row r="47" spans="1:9" s="1" customFormat="1" ht="77.25" customHeight="1" x14ac:dyDescent="0.2">
      <c r="A47" s="18" t="s">
        <v>33</v>
      </c>
      <c r="B47" s="23"/>
      <c r="C47" s="17" t="s">
        <v>174</v>
      </c>
      <c r="D47" s="1" t="s">
        <v>2</v>
      </c>
      <c r="E47" s="22">
        <v>1</v>
      </c>
      <c r="F47" s="40">
        <v>0</v>
      </c>
      <c r="G47" s="41">
        <f>E47*F47</f>
        <v>0</v>
      </c>
      <c r="H47" s="2"/>
      <c r="I47" s="38"/>
    </row>
    <row r="48" spans="1:9" s="6" customFormat="1" x14ac:dyDescent="0.2">
      <c r="A48" s="18" t="s">
        <v>56</v>
      </c>
      <c r="B48" s="23"/>
      <c r="C48" s="1" t="s">
        <v>175</v>
      </c>
      <c r="D48" s="1" t="s">
        <v>2</v>
      </c>
      <c r="E48" s="22">
        <v>2</v>
      </c>
      <c r="F48" s="40">
        <v>0</v>
      </c>
      <c r="G48" s="41">
        <f t="shared" ref="G48" si="7">E48*F48</f>
        <v>0</v>
      </c>
      <c r="H48" s="2"/>
      <c r="I48" s="38"/>
    </row>
    <row r="49" spans="1:9" s="6" customFormat="1" x14ac:dyDescent="0.2">
      <c r="A49" s="18" t="s">
        <v>57</v>
      </c>
      <c r="B49" s="23"/>
      <c r="C49" s="1" t="s">
        <v>176</v>
      </c>
      <c r="D49" s="1" t="s">
        <v>2</v>
      </c>
      <c r="E49" s="22">
        <v>2</v>
      </c>
      <c r="F49" s="40">
        <v>0</v>
      </c>
      <c r="G49" s="41">
        <f t="shared" ref="G49" si="8">E49*F49</f>
        <v>0</v>
      </c>
      <c r="H49" s="2"/>
      <c r="I49" s="38"/>
    </row>
    <row r="50" spans="1:9" s="6" customFormat="1" x14ac:dyDescent="0.2">
      <c r="A50" s="53" t="s">
        <v>58</v>
      </c>
      <c r="B50" s="23"/>
      <c r="C50" s="16" t="s">
        <v>5</v>
      </c>
      <c r="D50" s="1"/>
      <c r="E50" s="22"/>
      <c r="F50" s="40"/>
      <c r="G50" s="41"/>
      <c r="H50" s="2"/>
      <c r="I50" s="38"/>
    </row>
    <row r="51" spans="1:9" s="6" customFormat="1" x14ac:dyDescent="0.2">
      <c r="A51" s="18" t="s">
        <v>59</v>
      </c>
      <c r="B51" s="23"/>
      <c r="C51" s="1" t="s">
        <v>138</v>
      </c>
      <c r="D51" s="1" t="s">
        <v>2</v>
      </c>
      <c r="E51" s="22">
        <v>3</v>
      </c>
      <c r="F51" s="40">
        <v>0</v>
      </c>
      <c r="G51" s="41">
        <f t="shared" ref="G51" si="9">E51*F51</f>
        <v>0</v>
      </c>
      <c r="H51" s="2"/>
      <c r="I51" s="38"/>
    </row>
    <row r="52" spans="1:9" s="6" customFormat="1" x14ac:dyDescent="0.2">
      <c r="A52" s="18" t="s">
        <v>60</v>
      </c>
      <c r="B52" s="23"/>
      <c r="C52" s="6" t="s">
        <v>77</v>
      </c>
      <c r="D52" s="6" t="s">
        <v>2</v>
      </c>
      <c r="E52" s="6">
        <v>2</v>
      </c>
      <c r="F52" s="40">
        <v>0</v>
      </c>
      <c r="G52" s="41">
        <f>E52*F52</f>
        <v>0</v>
      </c>
      <c r="H52" s="2"/>
      <c r="I52" s="38"/>
    </row>
    <row r="53" spans="1:9" s="6" customFormat="1" x14ac:dyDescent="0.2">
      <c r="A53" s="53" t="s">
        <v>61</v>
      </c>
      <c r="B53" s="23"/>
      <c r="C53" s="16" t="s">
        <v>5</v>
      </c>
      <c r="D53" s="1"/>
      <c r="E53" s="22"/>
      <c r="F53" s="40"/>
      <c r="G53" s="41"/>
      <c r="H53" s="2"/>
      <c r="I53" s="38"/>
    </row>
    <row r="54" spans="1:9" s="6" customFormat="1" ht="25.5" x14ac:dyDescent="0.2">
      <c r="A54" s="18" t="s">
        <v>62</v>
      </c>
      <c r="B54" s="23"/>
      <c r="C54" s="45" t="s">
        <v>79</v>
      </c>
      <c r="D54" s="1" t="s">
        <v>2</v>
      </c>
      <c r="E54" s="22">
        <v>8</v>
      </c>
      <c r="F54" s="40">
        <v>0</v>
      </c>
      <c r="G54" s="41">
        <f t="shared" ref="G54" si="10">E54*F54</f>
        <v>0</v>
      </c>
      <c r="H54" s="2"/>
      <c r="I54" s="38"/>
    </row>
    <row r="55" spans="1:9" s="6" customFormat="1" x14ac:dyDescent="0.2">
      <c r="A55" s="18" t="s">
        <v>63</v>
      </c>
      <c r="B55" s="23"/>
      <c r="C55" s="1" t="s">
        <v>139</v>
      </c>
      <c r="D55" s="6" t="s">
        <v>2</v>
      </c>
      <c r="E55" s="6">
        <v>4</v>
      </c>
      <c r="F55" s="40">
        <v>0</v>
      </c>
      <c r="G55" s="41">
        <f t="shared" ref="G55" si="11">E55*F55</f>
        <v>0</v>
      </c>
      <c r="H55" s="2"/>
      <c r="I55" s="38"/>
    </row>
    <row r="56" spans="1:9" s="6" customFormat="1" x14ac:dyDescent="0.2">
      <c r="A56" s="53" t="s">
        <v>64</v>
      </c>
      <c r="B56" s="23"/>
      <c r="C56" s="16" t="s">
        <v>5</v>
      </c>
      <c r="D56" s="1"/>
      <c r="E56" s="22"/>
      <c r="F56" s="40"/>
      <c r="G56" s="41"/>
      <c r="H56" s="2"/>
      <c r="I56" s="38"/>
    </row>
    <row r="57" spans="1:9" s="6" customFormat="1" x14ac:dyDescent="0.2">
      <c r="A57" s="18" t="s">
        <v>65</v>
      </c>
      <c r="B57" s="23"/>
      <c r="C57" s="7" t="s">
        <v>140</v>
      </c>
      <c r="D57" s="1" t="s">
        <v>14</v>
      </c>
      <c r="E57" s="6">
        <v>1</v>
      </c>
      <c r="F57" s="40">
        <f>SUM(G47:G56)*0.15</f>
        <v>0</v>
      </c>
      <c r="G57" s="41">
        <f>E57*F57</f>
        <v>0</v>
      </c>
      <c r="H57" s="2"/>
      <c r="I57" s="38"/>
    </row>
    <row r="58" spans="1:9" s="6" customFormat="1" x14ac:dyDescent="0.2">
      <c r="A58" s="18"/>
      <c r="B58" s="23"/>
      <c r="C58" s="45"/>
      <c r="D58" s="1"/>
      <c r="E58" s="22"/>
      <c r="F58" s="40"/>
      <c r="G58" s="41"/>
      <c r="H58" s="2"/>
      <c r="I58" s="38"/>
    </row>
    <row r="59" spans="1:9" s="6" customFormat="1" x14ac:dyDescent="0.2">
      <c r="A59" s="18"/>
      <c r="B59" s="23"/>
      <c r="C59" s="47" t="s">
        <v>108</v>
      </c>
      <c r="D59" s="34"/>
      <c r="E59" s="35"/>
      <c r="F59" s="42"/>
      <c r="G59" s="49">
        <f>SUM(G47:G58)</f>
        <v>0</v>
      </c>
      <c r="H59" s="36"/>
      <c r="I59" s="48"/>
    </row>
    <row r="60" spans="1:9" s="6" customFormat="1" x14ac:dyDescent="0.2">
      <c r="A60" s="18"/>
      <c r="B60" s="23"/>
      <c r="C60" s="46"/>
      <c r="D60" s="1"/>
      <c r="E60" s="22"/>
      <c r="F60" s="40"/>
      <c r="G60" s="52"/>
      <c r="H60" s="2"/>
      <c r="I60" s="38"/>
    </row>
    <row r="61" spans="1:9" s="6" customFormat="1" x14ac:dyDescent="0.2">
      <c r="A61" s="18"/>
      <c r="B61" s="23"/>
      <c r="C61" s="46"/>
      <c r="D61" s="1"/>
      <c r="E61" s="22"/>
      <c r="F61" s="40"/>
      <c r="G61" s="52"/>
      <c r="H61" s="2"/>
      <c r="I61" s="38"/>
    </row>
    <row r="62" spans="1:9" s="6" customFormat="1" x14ac:dyDescent="0.2">
      <c r="A62" s="18"/>
      <c r="B62" s="23"/>
      <c r="C62" s="46"/>
      <c r="D62" s="1"/>
      <c r="E62" s="22"/>
      <c r="F62" s="40"/>
      <c r="G62" s="52"/>
      <c r="H62" s="2"/>
      <c r="I62" s="38"/>
    </row>
    <row r="63" spans="1:9" s="6" customFormat="1" x14ac:dyDescent="0.2">
      <c r="A63" s="18"/>
      <c r="B63" s="23"/>
      <c r="C63" s="19" t="s">
        <v>15</v>
      </c>
      <c r="D63" s="17"/>
      <c r="E63" s="20"/>
      <c r="F63" s="40"/>
      <c r="G63" s="41"/>
      <c r="H63" s="2"/>
      <c r="I63" s="38"/>
    </row>
    <row r="64" spans="1:9" s="60" customFormat="1" ht="25.5" x14ac:dyDescent="0.2">
      <c r="A64" s="18" t="s">
        <v>70</v>
      </c>
      <c r="B64" s="23"/>
      <c r="C64" s="45" t="s">
        <v>141</v>
      </c>
      <c r="D64" s="17" t="s">
        <v>4</v>
      </c>
      <c r="E64" s="20">
        <v>2</v>
      </c>
      <c r="F64" s="40">
        <v>0</v>
      </c>
      <c r="G64" s="40">
        <f>E64*F64</f>
        <v>0</v>
      </c>
      <c r="H64" s="58"/>
      <c r="I64" s="59"/>
    </row>
    <row r="65" spans="1:9" s="6" customFormat="1" x14ac:dyDescent="0.2">
      <c r="A65" s="53" t="s">
        <v>71</v>
      </c>
      <c r="B65" s="23"/>
      <c r="C65" s="16" t="s">
        <v>5</v>
      </c>
      <c r="D65" s="1"/>
      <c r="E65" s="22"/>
      <c r="F65" s="40"/>
      <c r="G65" s="41"/>
      <c r="H65" s="2"/>
      <c r="I65" s="38"/>
    </row>
    <row r="66" spans="1:9" s="6" customFormat="1" x14ac:dyDescent="0.2">
      <c r="A66" s="18"/>
      <c r="B66" s="23"/>
      <c r="C66" s="7"/>
      <c r="D66" s="1"/>
      <c r="E66" s="22"/>
      <c r="F66" s="40"/>
      <c r="G66" s="41"/>
      <c r="H66" s="2"/>
      <c r="I66" s="38"/>
    </row>
    <row r="67" spans="1:9" s="6" customFormat="1" x14ac:dyDescent="0.2">
      <c r="A67" s="18"/>
      <c r="B67" s="23"/>
      <c r="C67" s="47" t="s">
        <v>88</v>
      </c>
      <c r="D67" s="34"/>
      <c r="E67" s="35"/>
      <c r="F67" s="42"/>
      <c r="G67" s="49">
        <f>SUM(G64:G66)</f>
        <v>0</v>
      </c>
      <c r="H67" s="36"/>
      <c r="I67" s="48"/>
    </row>
    <row r="68" spans="1:9" s="6" customFormat="1" x14ac:dyDescent="0.2">
      <c r="A68" s="18"/>
      <c r="B68" s="23"/>
      <c r="C68" s="46"/>
      <c r="D68" s="1"/>
      <c r="E68" s="22"/>
      <c r="F68" s="40"/>
      <c r="G68" s="52"/>
      <c r="H68" s="2"/>
      <c r="I68" s="38"/>
    </row>
    <row r="69" spans="1:9" s="6" customFormat="1" x14ac:dyDescent="0.2">
      <c r="A69" s="18"/>
      <c r="B69" s="23"/>
      <c r="C69" s="46"/>
      <c r="D69" s="1"/>
      <c r="E69" s="22"/>
      <c r="F69" s="40"/>
      <c r="G69" s="52"/>
      <c r="H69" s="2"/>
      <c r="I69" s="38"/>
    </row>
    <row r="70" spans="1:9" s="6" customFormat="1" x14ac:dyDescent="0.2">
      <c r="A70" s="18"/>
      <c r="B70" s="23"/>
      <c r="C70" s="7"/>
      <c r="D70" s="1"/>
      <c r="E70" s="22"/>
      <c r="F70" s="40"/>
      <c r="G70" s="41"/>
      <c r="H70" s="2"/>
      <c r="I70" s="38"/>
    </row>
    <row r="71" spans="1:9" s="6" customFormat="1" x14ac:dyDescent="0.2">
      <c r="A71" s="18"/>
      <c r="B71" s="23"/>
      <c r="C71" s="19" t="s">
        <v>6</v>
      </c>
      <c r="D71" s="17"/>
      <c r="E71" s="20"/>
      <c r="F71" s="40"/>
      <c r="G71" s="41"/>
      <c r="H71" s="2"/>
      <c r="I71" s="38"/>
    </row>
    <row r="72" spans="1:9" s="6" customFormat="1" ht="38.25" x14ac:dyDescent="0.2">
      <c r="A72" s="18" t="s">
        <v>72</v>
      </c>
      <c r="B72" s="23"/>
      <c r="C72" s="1" t="s">
        <v>129</v>
      </c>
      <c r="D72" s="1" t="s">
        <v>4</v>
      </c>
      <c r="E72" s="22">
        <v>18</v>
      </c>
      <c r="F72" s="40">
        <v>0</v>
      </c>
      <c r="G72" s="41">
        <f t="shared" ref="G72" si="12">E72*F72</f>
        <v>0</v>
      </c>
      <c r="H72" s="2"/>
      <c r="I72" s="38"/>
    </row>
    <row r="73" spans="1:9" s="6" customFormat="1" ht="38.25" x14ac:dyDescent="0.2">
      <c r="A73" s="18" t="s">
        <v>73</v>
      </c>
      <c r="B73" s="23"/>
      <c r="C73" s="1" t="s">
        <v>125</v>
      </c>
      <c r="D73" s="1" t="s">
        <v>4</v>
      </c>
      <c r="E73" s="22">
        <v>20</v>
      </c>
      <c r="F73" s="40">
        <v>0</v>
      </c>
      <c r="G73" s="41">
        <f t="shared" ref="G73" si="13">E73*F73</f>
        <v>0</v>
      </c>
      <c r="H73" s="2"/>
      <c r="I73" s="38"/>
    </row>
    <row r="74" spans="1:9" s="6" customFormat="1" x14ac:dyDescent="0.2">
      <c r="A74" s="53" t="s">
        <v>107</v>
      </c>
      <c r="B74" s="23"/>
      <c r="C74" s="16" t="s">
        <v>5</v>
      </c>
      <c r="D74" s="1"/>
      <c r="E74" s="22"/>
      <c r="F74" s="40"/>
      <c r="G74" s="41"/>
      <c r="H74" s="2"/>
      <c r="I74" s="38"/>
    </row>
    <row r="75" spans="1:9" s="6" customFormat="1" x14ac:dyDescent="0.2">
      <c r="A75" s="18"/>
      <c r="B75" s="23"/>
      <c r="C75" s="7"/>
      <c r="D75" s="1"/>
      <c r="E75" s="22"/>
      <c r="F75" s="40"/>
      <c r="G75" s="41"/>
      <c r="H75" s="2"/>
      <c r="I75" s="38"/>
    </row>
    <row r="76" spans="1:9" s="6" customFormat="1" x14ac:dyDescent="0.2">
      <c r="A76" s="18"/>
      <c r="B76" s="23"/>
      <c r="C76" s="47" t="s">
        <v>34</v>
      </c>
      <c r="D76" s="34"/>
      <c r="E76" s="35"/>
      <c r="F76" s="42"/>
      <c r="G76" s="49">
        <f>SUM(G72:G75)</f>
        <v>0</v>
      </c>
      <c r="H76" s="36"/>
      <c r="I76" s="48"/>
    </row>
    <row r="77" spans="1:9" s="6" customFormat="1" x14ac:dyDescent="0.2">
      <c r="A77" s="18"/>
      <c r="B77" s="23"/>
      <c r="C77" s="46"/>
      <c r="D77" s="1"/>
      <c r="E77" s="22"/>
      <c r="F77" s="40"/>
      <c r="G77" s="52"/>
      <c r="H77" s="2"/>
      <c r="I77" s="77"/>
    </row>
    <row r="78" spans="1:9" s="80" customFormat="1" ht="12.75" customHeight="1" x14ac:dyDescent="0.2">
      <c r="A78" s="78"/>
      <c r="B78" s="79"/>
      <c r="C78" s="88" t="s">
        <v>118</v>
      </c>
      <c r="D78" s="88"/>
      <c r="E78" s="88"/>
      <c r="F78" s="81"/>
      <c r="G78" s="82">
        <f>G59+G67+G76</f>
        <v>0</v>
      </c>
      <c r="H78" s="81"/>
      <c r="I78" s="83"/>
    </row>
    <row r="79" spans="1:9" ht="14.25" customHeight="1" x14ac:dyDescent="0.2"/>
    <row r="81" spans="1:9" s="80" customFormat="1" ht="12.75" customHeight="1" x14ac:dyDescent="0.2">
      <c r="A81" s="78"/>
      <c r="B81" s="79"/>
      <c r="C81" s="88" t="s">
        <v>119</v>
      </c>
      <c r="D81" s="88"/>
      <c r="E81" s="88"/>
      <c r="F81" s="88"/>
      <c r="G81" s="88"/>
      <c r="H81" s="88"/>
      <c r="I81" s="89"/>
    </row>
    <row r="82" spans="1:9" s="7" customFormat="1" x14ac:dyDescent="0.2">
      <c r="A82" s="10"/>
      <c r="B82" s="12"/>
      <c r="C82" s="21"/>
      <c r="D82" s="11"/>
      <c r="E82" s="11"/>
      <c r="F82" s="32"/>
      <c r="G82" s="32"/>
      <c r="H82" s="13"/>
      <c r="I82" s="37"/>
    </row>
    <row r="83" spans="1:9" s="6" customFormat="1" ht="25.5" x14ac:dyDescent="0.2">
      <c r="A83" s="18" t="s">
        <v>35</v>
      </c>
      <c r="B83" s="23"/>
      <c r="C83" s="1" t="s">
        <v>142</v>
      </c>
      <c r="D83" s="6" t="s">
        <v>2</v>
      </c>
      <c r="E83" s="6">
        <v>1</v>
      </c>
      <c r="F83" s="40">
        <v>0</v>
      </c>
      <c r="G83" s="41">
        <f>E83*F83</f>
        <v>0</v>
      </c>
      <c r="H83" s="2"/>
      <c r="I83" s="38"/>
    </row>
    <row r="84" spans="1:9" s="6" customFormat="1" x14ac:dyDescent="0.2">
      <c r="A84" s="18" t="s">
        <v>38</v>
      </c>
      <c r="B84" s="23"/>
      <c r="C84" s="6" t="s">
        <v>91</v>
      </c>
      <c r="D84" s="6" t="s">
        <v>2</v>
      </c>
      <c r="E84" s="6">
        <v>2</v>
      </c>
      <c r="F84" s="40">
        <v>0</v>
      </c>
      <c r="G84" s="41">
        <f>E84*F84</f>
        <v>0</v>
      </c>
      <c r="H84" s="2"/>
      <c r="I84" s="38"/>
    </row>
    <row r="85" spans="1:9" s="6" customFormat="1" x14ac:dyDescent="0.2">
      <c r="A85" s="18" t="s">
        <v>39</v>
      </c>
      <c r="B85" s="23"/>
      <c r="C85" s="6" t="s">
        <v>92</v>
      </c>
      <c r="D85" s="6" t="s">
        <v>2</v>
      </c>
      <c r="E85" s="6">
        <v>1</v>
      </c>
      <c r="F85" s="40">
        <v>0</v>
      </c>
      <c r="G85" s="41">
        <f>E85*F85</f>
        <v>0</v>
      </c>
      <c r="H85" s="2"/>
      <c r="I85" s="38"/>
    </row>
    <row r="86" spans="1:9" s="60" customFormat="1" x14ac:dyDescent="0.2">
      <c r="A86" s="18" t="s">
        <v>40</v>
      </c>
      <c r="B86" s="23"/>
      <c r="C86" s="17" t="s">
        <v>93</v>
      </c>
      <c r="D86" s="17" t="s">
        <v>2</v>
      </c>
      <c r="E86" s="20">
        <v>1</v>
      </c>
      <c r="F86" s="40">
        <v>0</v>
      </c>
      <c r="G86" s="40">
        <f t="shared" ref="G86" si="14">E86*F86</f>
        <v>0</v>
      </c>
      <c r="H86" s="58"/>
      <c r="I86" s="59"/>
    </row>
    <row r="87" spans="1:9" s="6" customFormat="1" x14ac:dyDescent="0.2">
      <c r="A87" s="53" t="s">
        <v>41</v>
      </c>
      <c r="B87" s="23"/>
      <c r="C87" s="16" t="s">
        <v>5</v>
      </c>
      <c r="D87" s="1"/>
      <c r="E87" s="22"/>
      <c r="F87" s="40"/>
      <c r="G87" s="41"/>
      <c r="H87" s="2"/>
      <c r="I87" s="38"/>
    </row>
    <row r="88" spans="1:9" s="6" customFormat="1" ht="25.5" x14ac:dyDescent="0.2">
      <c r="A88" s="18" t="s">
        <v>42</v>
      </c>
      <c r="B88" s="23"/>
      <c r="C88" s="45" t="s">
        <v>143</v>
      </c>
      <c r="D88" s="1" t="s">
        <v>2</v>
      </c>
      <c r="E88" s="22">
        <v>4</v>
      </c>
      <c r="F88" s="40">
        <v>0</v>
      </c>
      <c r="G88" s="41">
        <f>E88*F88</f>
        <v>0</v>
      </c>
      <c r="H88" s="2"/>
      <c r="I88" s="38"/>
    </row>
    <row r="89" spans="1:9" s="6" customFormat="1" x14ac:dyDescent="0.2">
      <c r="A89" s="18" t="s">
        <v>43</v>
      </c>
      <c r="B89" s="23"/>
      <c r="C89" s="1" t="s">
        <v>94</v>
      </c>
      <c r="D89" s="6" t="s">
        <v>2</v>
      </c>
      <c r="E89" s="6">
        <v>1</v>
      </c>
      <c r="F89" s="40">
        <v>0</v>
      </c>
      <c r="G89" s="41">
        <f>E89*F89</f>
        <v>0</v>
      </c>
      <c r="H89" s="2"/>
      <c r="I89" s="38"/>
    </row>
    <row r="90" spans="1:9" s="6" customFormat="1" x14ac:dyDescent="0.2">
      <c r="A90" s="53" t="s">
        <v>44</v>
      </c>
      <c r="B90" s="23"/>
      <c r="C90" s="16" t="s">
        <v>5</v>
      </c>
      <c r="D90" s="1"/>
      <c r="E90" s="22"/>
      <c r="F90" s="40"/>
      <c r="G90" s="41"/>
      <c r="H90" s="2"/>
      <c r="I90" s="38"/>
    </row>
    <row r="91" spans="1:9" s="6" customFormat="1" x14ac:dyDescent="0.2">
      <c r="A91" s="18" t="s">
        <v>74</v>
      </c>
      <c r="B91" s="23"/>
      <c r="C91" s="7" t="s">
        <v>144</v>
      </c>
      <c r="D91" s="1" t="s">
        <v>14</v>
      </c>
      <c r="E91" s="6">
        <v>1</v>
      </c>
      <c r="F91" s="40">
        <f>SUM(G83:G90)*0.15</f>
        <v>0</v>
      </c>
      <c r="G91" s="41">
        <f>E91*F91</f>
        <v>0</v>
      </c>
      <c r="H91" s="2"/>
      <c r="I91" s="38"/>
    </row>
    <row r="92" spans="1:9" s="6" customFormat="1" x14ac:dyDescent="0.2">
      <c r="A92" s="18"/>
      <c r="B92" s="23"/>
      <c r="C92" s="45"/>
      <c r="D92" s="1"/>
      <c r="E92" s="22"/>
      <c r="F92" s="40"/>
      <c r="G92" s="41"/>
      <c r="H92" s="2"/>
      <c r="I92" s="38"/>
    </row>
    <row r="93" spans="1:9" s="6" customFormat="1" x14ac:dyDescent="0.2">
      <c r="A93" s="18"/>
      <c r="B93" s="23"/>
      <c r="C93" s="47" t="s">
        <v>36</v>
      </c>
      <c r="D93" s="34"/>
      <c r="E93" s="35"/>
      <c r="F93" s="42"/>
      <c r="G93" s="49">
        <f>SUM(G83:G92)</f>
        <v>0</v>
      </c>
      <c r="H93" s="36"/>
      <c r="I93" s="48"/>
    </row>
    <row r="94" spans="1:9" s="6" customFormat="1" x14ac:dyDescent="0.2">
      <c r="A94" s="18"/>
      <c r="B94" s="23"/>
      <c r="C94" s="46"/>
      <c r="D94" s="1"/>
      <c r="E94" s="22"/>
      <c r="F94" s="40"/>
      <c r="G94" s="52"/>
      <c r="H94" s="2"/>
      <c r="I94" s="38"/>
    </row>
    <row r="95" spans="1:9" s="6" customFormat="1" x14ac:dyDescent="0.2">
      <c r="A95" s="18"/>
      <c r="B95" s="23"/>
      <c r="C95" s="46"/>
      <c r="D95" s="1"/>
      <c r="E95" s="22"/>
      <c r="F95" s="40"/>
      <c r="G95" s="52"/>
      <c r="H95" s="2"/>
      <c r="I95" s="38"/>
    </row>
    <row r="96" spans="1:9" s="6" customFormat="1" x14ac:dyDescent="0.2">
      <c r="A96" s="18"/>
      <c r="B96" s="23"/>
      <c r="C96" s="7"/>
      <c r="D96" s="1"/>
      <c r="E96" s="22"/>
      <c r="F96" s="40"/>
      <c r="G96" s="41"/>
      <c r="H96" s="2"/>
      <c r="I96" s="38"/>
    </row>
    <row r="97" spans="1:9" s="6" customFormat="1" x14ac:dyDescent="0.2">
      <c r="A97" s="18"/>
      <c r="B97" s="23"/>
      <c r="C97" s="19" t="s">
        <v>6</v>
      </c>
      <c r="D97" s="17"/>
      <c r="E97" s="20"/>
      <c r="F97" s="40"/>
      <c r="G97" s="41"/>
      <c r="H97" s="2"/>
      <c r="I97" s="38"/>
    </row>
    <row r="98" spans="1:9" s="6" customFormat="1" ht="38.25" x14ac:dyDescent="0.2">
      <c r="A98" s="18" t="s">
        <v>75</v>
      </c>
      <c r="B98" s="23"/>
      <c r="C98" s="1" t="s">
        <v>128</v>
      </c>
      <c r="D98" s="1" t="s">
        <v>4</v>
      </c>
      <c r="E98" s="22">
        <v>12</v>
      </c>
      <c r="F98" s="40">
        <v>0</v>
      </c>
      <c r="G98" s="41">
        <f t="shared" ref="G98" si="15">E98*F98</f>
        <v>0</v>
      </c>
      <c r="H98" s="2"/>
      <c r="I98" s="38"/>
    </row>
    <row r="99" spans="1:9" s="6" customFormat="1" x14ac:dyDescent="0.2">
      <c r="A99" s="53" t="s">
        <v>76</v>
      </c>
      <c r="B99" s="23"/>
      <c r="C99" s="16" t="s">
        <v>5</v>
      </c>
      <c r="D99" s="1"/>
      <c r="E99" s="22"/>
      <c r="F99" s="40"/>
      <c r="G99" s="41"/>
      <c r="H99" s="2"/>
      <c r="I99" s="38"/>
    </row>
    <row r="100" spans="1:9" s="6" customFormat="1" x14ac:dyDescent="0.2">
      <c r="A100" s="18"/>
      <c r="B100" s="23"/>
      <c r="C100" s="7"/>
      <c r="D100" s="1"/>
      <c r="E100" s="22"/>
      <c r="F100" s="40"/>
      <c r="G100" s="41"/>
      <c r="H100" s="2"/>
      <c r="I100" s="38"/>
    </row>
    <row r="101" spans="1:9" s="6" customFormat="1" x14ac:dyDescent="0.2">
      <c r="A101" s="18"/>
      <c r="B101" s="23"/>
      <c r="C101" s="47" t="s">
        <v>80</v>
      </c>
      <c r="D101" s="34"/>
      <c r="E101" s="35"/>
      <c r="F101" s="42"/>
      <c r="G101" s="49">
        <f>SUM(G98:G100)</f>
        <v>0</v>
      </c>
      <c r="H101" s="36"/>
      <c r="I101" s="48"/>
    </row>
    <row r="102" spans="1:9" s="6" customFormat="1" x14ac:dyDescent="0.2">
      <c r="A102" s="18"/>
      <c r="B102" s="23"/>
      <c r="C102" s="46"/>
      <c r="D102" s="1"/>
      <c r="E102" s="22"/>
      <c r="F102" s="40"/>
      <c r="G102" s="52"/>
      <c r="H102" s="2"/>
      <c r="I102" s="77"/>
    </row>
    <row r="103" spans="1:9" s="80" customFormat="1" ht="12.75" customHeight="1" x14ac:dyDescent="0.2">
      <c r="A103" s="78"/>
      <c r="B103" s="79"/>
      <c r="C103" s="88" t="s">
        <v>120</v>
      </c>
      <c r="D103" s="88"/>
      <c r="E103" s="88"/>
      <c r="F103" s="81"/>
      <c r="G103" s="82">
        <f>G93+G101</f>
        <v>0</v>
      </c>
      <c r="H103" s="81"/>
      <c r="I103" s="83"/>
    </row>
    <row r="106" spans="1:9" s="80" customFormat="1" ht="12.75" customHeight="1" x14ac:dyDescent="0.2">
      <c r="A106" s="78"/>
      <c r="B106" s="79"/>
      <c r="C106" s="88" t="s">
        <v>147</v>
      </c>
      <c r="D106" s="88"/>
      <c r="E106" s="88"/>
      <c r="F106" s="88"/>
      <c r="G106" s="88"/>
      <c r="H106" s="88"/>
      <c r="I106" s="89"/>
    </row>
    <row r="107" spans="1:9" s="7" customFormat="1" x14ac:dyDescent="0.2">
      <c r="A107" s="10"/>
      <c r="B107" s="12"/>
      <c r="C107" s="21"/>
      <c r="D107" s="11"/>
      <c r="E107" s="11"/>
      <c r="F107" s="32"/>
      <c r="G107" s="32"/>
      <c r="H107" s="13"/>
      <c r="I107" s="37"/>
    </row>
    <row r="108" spans="1:9" s="6" customFormat="1" ht="25.5" x14ac:dyDescent="0.2">
      <c r="A108" s="18" t="s">
        <v>96</v>
      </c>
      <c r="B108" s="23"/>
      <c r="C108" s="1" t="s">
        <v>145</v>
      </c>
      <c r="D108" s="17" t="s">
        <v>2</v>
      </c>
      <c r="E108" s="17">
        <v>1</v>
      </c>
      <c r="F108" s="40">
        <v>0</v>
      </c>
      <c r="G108" s="41">
        <f t="shared" ref="G108:G109" si="16">E108*F108</f>
        <v>0</v>
      </c>
      <c r="H108" s="2"/>
      <c r="I108" s="38"/>
    </row>
    <row r="109" spans="1:9" s="6" customFormat="1" x14ac:dyDescent="0.2">
      <c r="A109" s="18" t="s">
        <v>97</v>
      </c>
      <c r="B109" s="23"/>
      <c r="C109" s="86" t="s">
        <v>103</v>
      </c>
      <c r="D109" s="1" t="s">
        <v>2</v>
      </c>
      <c r="E109" s="22">
        <v>1</v>
      </c>
      <c r="F109" s="40">
        <v>0</v>
      </c>
      <c r="G109" s="41">
        <f t="shared" si="16"/>
        <v>0</v>
      </c>
      <c r="H109" s="2"/>
      <c r="I109" s="38"/>
    </row>
    <row r="110" spans="1:9" s="6" customFormat="1" x14ac:dyDescent="0.2">
      <c r="A110" s="53" t="s">
        <v>98</v>
      </c>
      <c r="B110" s="23"/>
      <c r="C110" s="16" t="s">
        <v>5</v>
      </c>
      <c r="D110" s="1"/>
      <c r="E110" s="22"/>
      <c r="F110" s="40"/>
      <c r="G110" s="41"/>
      <c r="H110" s="2"/>
      <c r="I110" s="38"/>
    </row>
    <row r="111" spans="1:9" s="6" customFormat="1" x14ac:dyDescent="0.2">
      <c r="A111" s="18" t="s">
        <v>99</v>
      </c>
      <c r="B111" s="23"/>
      <c r="C111" s="7" t="s">
        <v>146</v>
      </c>
      <c r="D111" s="1" t="s">
        <v>14</v>
      </c>
      <c r="E111" s="6">
        <v>1</v>
      </c>
      <c r="F111" s="40">
        <f>SUM(G108:G110)*0.15</f>
        <v>0</v>
      </c>
      <c r="G111" s="41">
        <f>E111*F111</f>
        <v>0</v>
      </c>
      <c r="H111" s="2"/>
      <c r="I111" s="38"/>
    </row>
    <row r="112" spans="1:9" s="6" customFormat="1" x14ac:dyDescent="0.2">
      <c r="B112" s="23"/>
      <c r="C112" s="7"/>
      <c r="D112" s="1"/>
      <c r="E112" s="22"/>
      <c r="F112" s="40"/>
      <c r="G112" s="41"/>
      <c r="H112" s="2"/>
      <c r="I112" s="38"/>
    </row>
    <row r="113" spans="1:9" s="6" customFormat="1" x14ac:dyDescent="0.2">
      <c r="A113" s="18"/>
      <c r="B113" s="23"/>
      <c r="C113" s="47" t="s">
        <v>102</v>
      </c>
      <c r="D113" s="34"/>
      <c r="E113" s="35"/>
      <c r="F113" s="42"/>
      <c r="G113" s="49">
        <f>SUM(G108:G112)</f>
        <v>0</v>
      </c>
      <c r="H113" s="36"/>
      <c r="I113" s="48"/>
    </row>
    <row r="114" spans="1:9" s="6" customFormat="1" x14ac:dyDescent="0.2">
      <c r="A114" s="18"/>
      <c r="B114" s="23"/>
      <c r="C114" s="46"/>
      <c r="D114" s="1"/>
      <c r="E114" s="22"/>
      <c r="F114" s="40"/>
      <c r="G114" s="52"/>
      <c r="H114" s="2"/>
      <c r="I114" s="38"/>
    </row>
    <row r="115" spans="1:9" s="6" customFormat="1" x14ac:dyDescent="0.2">
      <c r="A115" s="18"/>
      <c r="B115" s="23"/>
      <c r="C115" s="7"/>
      <c r="D115" s="1"/>
      <c r="E115" s="22"/>
      <c r="F115" s="40"/>
      <c r="G115" s="41"/>
      <c r="H115" s="2"/>
      <c r="I115" s="38"/>
    </row>
    <row r="116" spans="1:9" s="6" customFormat="1" x14ac:dyDescent="0.2">
      <c r="A116" s="18"/>
      <c r="B116" s="23"/>
      <c r="C116" s="19" t="s">
        <v>6</v>
      </c>
      <c r="D116" s="17"/>
      <c r="E116" s="20"/>
      <c r="F116" s="40"/>
      <c r="G116" s="41"/>
      <c r="H116" s="2"/>
      <c r="I116" s="38"/>
    </row>
    <row r="117" spans="1:9" s="6" customFormat="1" ht="38.25" x14ac:dyDescent="0.2">
      <c r="A117" s="18" t="s">
        <v>100</v>
      </c>
      <c r="B117" s="23"/>
      <c r="C117" s="1" t="s">
        <v>125</v>
      </c>
      <c r="D117" s="1" t="s">
        <v>4</v>
      </c>
      <c r="E117" s="22">
        <v>1</v>
      </c>
      <c r="F117" s="40">
        <v>0</v>
      </c>
      <c r="G117" s="41">
        <f t="shared" ref="G117" si="17">E117*F117</f>
        <v>0</v>
      </c>
      <c r="H117" s="2"/>
      <c r="I117" s="38"/>
    </row>
    <row r="118" spans="1:9" s="6" customFormat="1" x14ac:dyDescent="0.2">
      <c r="A118" s="53" t="s">
        <v>101</v>
      </c>
      <c r="B118" s="23"/>
      <c r="C118" s="16" t="s">
        <v>5</v>
      </c>
      <c r="D118" s="1"/>
      <c r="E118" s="22"/>
      <c r="F118" s="40"/>
      <c r="G118" s="41"/>
      <c r="H118" s="2"/>
      <c r="I118" s="38"/>
    </row>
    <row r="119" spans="1:9" s="6" customFormat="1" x14ac:dyDescent="0.2">
      <c r="A119" s="18"/>
      <c r="B119" s="23"/>
      <c r="C119" s="7"/>
      <c r="D119" s="1"/>
      <c r="E119" s="22"/>
      <c r="F119" s="40"/>
      <c r="G119" s="41"/>
      <c r="H119" s="2"/>
      <c r="I119" s="38"/>
    </row>
    <row r="120" spans="1:9" s="6" customFormat="1" x14ac:dyDescent="0.2">
      <c r="A120" s="18"/>
      <c r="B120" s="23"/>
      <c r="C120" s="47" t="s">
        <v>121</v>
      </c>
      <c r="D120" s="34"/>
      <c r="E120" s="35"/>
      <c r="F120" s="42"/>
      <c r="G120" s="49">
        <f>SUM(G117:G119)</f>
        <v>0</v>
      </c>
      <c r="H120" s="36"/>
      <c r="I120" s="48"/>
    </row>
    <row r="121" spans="1:9" s="6" customFormat="1" x14ac:dyDescent="0.2">
      <c r="A121" s="18"/>
      <c r="B121" s="23"/>
      <c r="C121" s="46"/>
      <c r="D121" s="1"/>
      <c r="E121" s="22"/>
      <c r="F121" s="40"/>
      <c r="G121" s="52"/>
      <c r="H121" s="2"/>
      <c r="I121" s="77"/>
    </row>
    <row r="122" spans="1:9" s="80" customFormat="1" ht="12.75" customHeight="1" x14ac:dyDescent="0.2">
      <c r="A122" s="78"/>
      <c r="B122" s="79"/>
      <c r="C122" s="88" t="s">
        <v>148</v>
      </c>
      <c r="D122" s="88"/>
      <c r="E122" s="88"/>
      <c r="F122" s="81"/>
      <c r="G122" s="82">
        <f>G113+G120</f>
        <v>0</v>
      </c>
      <c r="H122" s="81"/>
      <c r="I122" s="83"/>
    </row>
    <row r="125" spans="1:9" s="80" customFormat="1" ht="12.75" customHeight="1" x14ac:dyDescent="0.2">
      <c r="A125" s="78"/>
      <c r="B125" s="79"/>
      <c r="C125" s="88" t="s">
        <v>149</v>
      </c>
      <c r="D125" s="88"/>
      <c r="E125" s="88"/>
      <c r="F125" s="88"/>
      <c r="G125" s="88"/>
      <c r="H125" s="88"/>
      <c r="I125" s="89"/>
    </row>
    <row r="126" spans="1:9" s="7" customFormat="1" x14ac:dyDescent="0.2">
      <c r="A126" s="10"/>
      <c r="B126" s="12"/>
      <c r="C126" s="21"/>
      <c r="D126" s="11"/>
      <c r="E126" s="11"/>
      <c r="F126" s="32"/>
      <c r="G126" s="32"/>
      <c r="H126" s="13"/>
      <c r="I126" s="37"/>
    </row>
    <row r="127" spans="1:9" s="6" customFormat="1" ht="25.5" x14ac:dyDescent="0.2">
      <c r="A127" s="18" t="s">
        <v>158</v>
      </c>
      <c r="B127" s="23"/>
      <c r="C127" s="1" t="s">
        <v>150</v>
      </c>
      <c r="D127" s="6" t="s">
        <v>2</v>
      </c>
      <c r="E127" s="6">
        <v>1</v>
      </c>
      <c r="F127" s="40">
        <v>0</v>
      </c>
      <c r="G127" s="41">
        <f>E127*F127</f>
        <v>0</v>
      </c>
      <c r="H127" s="2"/>
      <c r="I127" s="38"/>
    </row>
    <row r="128" spans="1:9" s="6" customFormat="1" x14ac:dyDescent="0.2">
      <c r="A128" s="18" t="s">
        <v>159</v>
      </c>
      <c r="B128" s="23"/>
      <c r="C128" s="6" t="s">
        <v>154</v>
      </c>
      <c r="D128" s="6" t="s">
        <v>2</v>
      </c>
      <c r="E128" s="6">
        <v>2</v>
      </c>
      <c r="F128" s="40">
        <v>0</v>
      </c>
      <c r="G128" s="41">
        <f>E128*F128</f>
        <v>0</v>
      </c>
      <c r="H128" s="2"/>
      <c r="I128" s="38"/>
    </row>
    <row r="129" spans="1:9" s="6" customFormat="1" x14ac:dyDescent="0.2">
      <c r="A129" s="18" t="s">
        <v>160</v>
      </c>
      <c r="B129" s="23"/>
      <c r="C129" s="6" t="s">
        <v>151</v>
      </c>
      <c r="D129" s="6" t="s">
        <v>2</v>
      </c>
      <c r="E129" s="6">
        <v>1</v>
      </c>
      <c r="F129" s="40">
        <v>0</v>
      </c>
      <c r="G129" s="41">
        <f>E129*F129</f>
        <v>0</v>
      </c>
      <c r="H129" s="2"/>
      <c r="I129" s="38"/>
    </row>
    <row r="130" spans="1:9" s="60" customFormat="1" x14ac:dyDescent="0.2">
      <c r="A130" s="18" t="s">
        <v>161</v>
      </c>
      <c r="B130" s="23"/>
      <c r="C130" s="17" t="s">
        <v>152</v>
      </c>
      <c r="D130" s="17" t="s">
        <v>2</v>
      </c>
      <c r="E130" s="20">
        <v>1</v>
      </c>
      <c r="F130" s="40">
        <v>0</v>
      </c>
      <c r="G130" s="40">
        <f t="shared" ref="G130" si="18">E130*F130</f>
        <v>0</v>
      </c>
      <c r="H130" s="58"/>
      <c r="I130" s="59"/>
    </row>
    <row r="131" spans="1:9" s="6" customFormat="1" x14ac:dyDescent="0.2">
      <c r="A131" s="53" t="s">
        <v>162</v>
      </c>
      <c r="B131" s="23"/>
      <c r="C131" s="16" t="s">
        <v>5</v>
      </c>
      <c r="D131" s="1"/>
      <c r="E131" s="22"/>
      <c r="F131" s="40"/>
      <c r="G131" s="41"/>
      <c r="H131" s="2"/>
      <c r="I131" s="38"/>
    </row>
    <row r="132" spans="1:9" s="6" customFormat="1" ht="25.5" x14ac:dyDescent="0.2">
      <c r="A132" s="18" t="s">
        <v>163</v>
      </c>
      <c r="B132" s="23"/>
      <c r="C132" s="45" t="s">
        <v>143</v>
      </c>
      <c r="D132" s="1" t="s">
        <v>2</v>
      </c>
      <c r="E132" s="22">
        <v>2</v>
      </c>
      <c r="F132" s="40">
        <v>0</v>
      </c>
      <c r="G132" s="41">
        <f>E132*F132</f>
        <v>0</v>
      </c>
      <c r="H132" s="2"/>
      <c r="I132" s="38"/>
    </row>
    <row r="133" spans="1:9" s="6" customFormat="1" ht="25.5" x14ac:dyDescent="0.2">
      <c r="A133" s="18" t="s">
        <v>164</v>
      </c>
      <c r="B133" s="23"/>
      <c r="C133" s="45" t="s">
        <v>155</v>
      </c>
      <c r="D133" s="1" t="s">
        <v>2</v>
      </c>
      <c r="E133" s="22">
        <v>1</v>
      </c>
      <c r="F133" s="40">
        <v>0</v>
      </c>
      <c r="G133" s="41">
        <f>E133*F133</f>
        <v>0</v>
      </c>
      <c r="H133" s="2"/>
      <c r="I133" s="38"/>
    </row>
    <row r="134" spans="1:9" s="6" customFormat="1" ht="25.5" x14ac:dyDescent="0.2">
      <c r="A134" s="18" t="s">
        <v>165</v>
      </c>
      <c r="B134" s="23"/>
      <c r="C134" s="45" t="s">
        <v>78</v>
      </c>
      <c r="D134" s="1" t="s">
        <v>2</v>
      </c>
      <c r="E134" s="22">
        <v>1</v>
      </c>
      <c r="F134" s="40">
        <v>0</v>
      </c>
      <c r="G134" s="41">
        <f>E134*F134</f>
        <v>0</v>
      </c>
      <c r="H134" s="2"/>
      <c r="I134" s="38"/>
    </row>
    <row r="135" spans="1:9" s="6" customFormat="1" x14ac:dyDescent="0.2">
      <c r="A135" s="18" t="s">
        <v>166</v>
      </c>
      <c r="B135" s="23"/>
      <c r="C135" s="1" t="s">
        <v>139</v>
      </c>
      <c r="D135" s="6" t="s">
        <v>2</v>
      </c>
      <c r="E135" s="6">
        <v>2</v>
      </c>
      <c r="F135" s="40">
        <v>0</v>
      </c>
      <c r="G135" s="41">
        <f>E135*F135</f>
        <v>0</v>
      </c>
      <c r="H135" s="2"/>
      <c r="I135" s="38"/>
    </row>
    <row r="136" spans="1:9" s="6" customFormat="1" x14ac:dyDescent="0.2">
      <c r="A136" s="53" t="s">
        <v>167</v>
      </c>
      <c r="B136" s="23"/>
      <c r="C136" s="16" t="s">
        <v>5</v>
      </c>
      <c r="D136" s="1"/>
      <c r="E136" s="22"/>
      <c r="F136" s="40"/>
      <c r="G136" s="41"/>
      <c r="H136" s="2"/>
      <c r="I136" s="38"/>
    </row>
    <row r="137" spans="1:9" s="6" customFormat="1" x14ac:dyDescent="0.2">
      <c r="A137" s="18" t="s">
        <v>168</v>
      </c>
      <c r="B137" s="23"/>
      <c r="C137" s="7" t="s">
        <v>172</v>
      </c>
      <c r="D137" s="1" t="s">
        <v>14</v>
      </c>
      <c r="E137" s="6">
        <v>1</v>
      </c>
      <c r="F137" s="40">
        <f>SUM(G127:G136)*0.15</f>
        <v>0</v>
      </c>
      <c r="G137" s="41">
        <f>E137*F137</f>
        <v>0</v>
      </c>
      <c r="H137" s="2"/>
      <c r="I137" s="38"/>
    </row>
    <row r="138" spans="1:9" s="6" customFormat="1" x14ac:dyDescent="0.2">
      <c r="A138" s="18"/>
      <c r="B138" s="23"/>
      <c r="C138" s="45"/>
      <c r="D138" s="1"/>
      <c r="E138" s="22"/>
      <c r="F138" s="40"/>
      <c r="G138" s="41"/>
      <c r="H138" s="2"/>
      <c r="I138" s="38"/>
    </row>
    <row r="139" spans="1:9" s="6" customFormat="1" x14ac:dyDescent="0.2">
      <c r="A139" s="18"/>
      <c r="B139" s="23"/>
      <c r="C139" s="47" t="s">
        <v>171</v>
      </c>
      <c r="D139" s="34"/>
      <c r="E139" s="35"/>
      <c r="F139" s="42"/>
      <c r="G139" s="49">
        <f>SUM(G127:G138)</f>
        <v>0</v>
      </c>
      <c r="H139" s="36"/>
      <c r="I139" s="48"/>
    </row>
    <row r="140" spans="1:9" s="6" customFormat="1" x14ac:dyDescent="0.2">
      <c r="A140" s="18"/>
      <c r="B140" s="23"/>
      <c r="C140" s="46"/>
      <c r="D140" s="1"/>
      <c r="E140" s="22"/>
      <c r="F140" s="40"/>
      <c r="G140" s="52"/>
      <c r="H140" s="2"/>
      <c r="I140" s="38"/>
    </row>
    <row r="141" spans="1:9" s="6" customFormat="1" x14ac:dyDescent="0.2">
      <c r="A141" s="18"/>
      <c r="B141" s="23"/>
      <c r="C141" s="46"/>
      <c r="D141" s="1"/>
      <c r="E141" s="22"/>
      <c r="F141" s="40"/>
      <c r="G141" s="52"/>
      <c r="H141" s="2"/>
      <c r="I141" s="38"/>
    </row>
    <row r="142" spans="1:9" s="6" customFormat="1" x14ac:dyDescent="0.2">
      <c r="A142" s="18"/>
      <c r="B142" s="23"/>
      <c r="C142" s="7"/>
      <c r="D142" s="1"/>
      <c r="E142" s="22"/>
      <c r="F142" s="40"/>
      <c r="G142" s="41"/>
      <c r="H142" s="2"/>
      <c r="I142" s="38"/>
    </row>
    <row r="143" spans="1:9" s="6" customFormat="1" x14ac:dyDescent="0.2">
      <c r="A143" s="18"/>
      <c r="B143" s="23"/>
      <c r="C143" s="19" t="s">
        <v>6</v>
      </c>
      <c r="D143" s="17"/>
      <c r="E143" s="20"/>
      <c r="F143" s="40"/>
      <c r="G143" s="41"/>
      <c r="H143" s="2"/>
      <c r="I143" s="38"/>
    </row>
    <row r="144" spans="1:9" s="6" customFormat="1" ht="38.25" x14ac:dyDescent="0.2">
      <c r="A144" s="18" t="s">
        <v>169</v>
      </c>
      <c r="B144" s="23"/>
      <c r="C144" s="1" t="s">
        <v>153</v>
      </c>
      <c r="D144" s="1" t="s">
        <v>4</v>
      </c>
      <c r="E144" s="22">
        <v>12</v>
      </c>
      <c r="F144" s="40">
        <v>0</v>
      </c>
      <c r="G144" s="41">
        <f t="shared" ref="G144" si="19">E144*F144</f>
        <v>0</v>
      </c>
      <c r="H144" s="2"/>
      <c r="I144" s="38"/>
    </row>
    <row r="145" spans="1:9" s="6" customFormat="1" x14ac:dyDescent="0.2">
      <c r="A145" s="53" t="s">
        <v>170</v>
      </c>
      <c r="B145" s="23"/>
      <c r="C145" s="16" t="s">
        <v>5</v>
      </c>
      <c r="D145" s="1"/>
      <c r="E145" s="22"/>
      <c r="F145" s="40"/>
      <c r="G145" s="41"/>
      <c r="H145" s="2"/>
      <c r="I145" s="38"/>
    </row>
    <row r="146" spans="1:9" s="6" customFormat="1" x14ac:dyDescent="0.2">
      <c r="A146" s="18"/>
      <c r="B146" s="23"/>
      <c r="C146" s="7"/>
      <c r="D146" s="1"/>
      <c r="E146" s="22"/>
      <c r="F146" s="40"/>
      <c r="G146" s="41"/>
      <c r="H146" s="2"/>
      <c r="I146" s="38"/>
    </row>
    <row r="147" spans="1:9" s="6" customFormat="1" x14ac:dyDescent="0.2">
      <c r="A147" s="18"/>
      <c r="B147" s="23"/>
      <c r="C147" s="47" t="s">
        <v>156</v>
      </c>
      <c r="D147" s="34"/>
      <c r="E147" s="35"/>
      <c r="F147" s="42"/>
      <c r="G147" s="49">
        <f>SUM(G144:G146)</f>
        <v>0</v>
      </c>
      <c r="H147" s="36"/>
      <c r="I147" s="48"/>
    </row>
    <row r="148" spans="1:9" s="6" customFormat="1" x14ac:dyDescent="0.2">
      <c r="A148" s="18"/>
      <c r="B148" s="23"/>
      <c r="C148" s="46"/>
      <c r="D148" s="1"/>
      <c r="E148" s="22"/>
      <c r="F148" s="40"/>
      <c r="G148" s="52"/>
      <c r="H148" s="2"/>
      <c r="I148" s="77"/>
    </row>
    <row r="149" spans="1:9" s="80" customFormat="1" ht="12.75" customHeight="1" x14ac:dyDescent="0.2">
      <c r="A149" s="78"/>
      <c r="B149" s="79"/>
      <c r="C149" s="88" t="s">
        <v>157</v>
      </c>
      <c r="D149" s="88"/>
      <c r="E149" s="88"/>
      <c r="F149" s="81"/>
      <c r="G149" s="82">
        <f>G139+G147</f>
        <v>0</v>
      </c>
      <c r="H149" s="81"/>
      <c r="I149" s="83"/>
    </row>
    <row r="150" spans="1:9" x14ac:dyDescent="0.2">
      <c r="C150" s="1"/>
      <c r="D150" s="1"/>
      <c r="E150" s="22"/>
      <c r="F150" s="40"/>
      <c r="G150" s="41"/>
      <c r="I150" s="84"/>
    </row>
    <row r="151" spans="1:9" x14ac:dyDescent="0.2">
      <c r="I151" s="84"/>
    </row>
    <row r="152" spans="1:9" s="67" customFormat="1" ht="12.75" customHeight="1" x14ac:dyDescent="0.2">
      <c r="A152" s="50"/>
      <c r="B152" s="51"/>
      <c r="C152" s="92" t="s">
        <v>23</v>
      </c>
      <c r="D152" s="92"/>
      <c r="E152" s="92"/>
      <c r="F152" s="92"/>
      <c r="G152" s="92"/>
      <c r="H152" s="92"/>
      <c r="I152" s="92"/>
    </row>
    <row r="153" spans="1:9" s="6" customFormat="1" ht="27" customHeight="1" x14ac:dyDescent="0.2">
      <c r="A153" s="18" t="s">
        <v>67</v>
      </c>
      <c r="B153" s="23"/>
      <c r="C153" s="17" t="s">
        <v>177</v>
      </c>
      <c r="D153" s="1" t="s">
        <v>14</v>
      </c>
      <c r="E153" s="22">
        <v>1</v>
      </c>
      <c r="F153" s="40">
        <v>0</v>
      </c>
      <c r="G153" s="41">
        <f t="shared" ref="G153:G154" si="20">E153*F153</f>
        <v>0</v>
      </c>
      <c r="H153" s="2"/>
      <c r="I153" s="38"/>
    </row>
    <row r="154" spans="1:9" s="6" customFormat="1" ht="25.5" customHeight="1" x14ac:dyDescent="0.2">
      <c r="A154" s="18" t="s">
        <v>68</v>
      </c>
      <c r="B154" s="23"/>
      <c r="C154" s="17" t="s">
        <v>178</v>
      </c>
      <c r="D154" s="1" t="s">
        <v>14</v>
      </c>
      <c r="E154" s="22">
        <v>1</v>
      </c>
      <c r="F154" s="40">
        <v>0</v>
      </c>
      <c r="G154" s="41">
        <f t="shared" si="20"/>
        <v>0</v>
      </c>
      <c r="H154" s="2"/>
      <c r="I154" s="38"/>
    </row>
    <row r="155" spans="1:9" s="6" customFormat="1" ht="12.75" customHeight="1" x14ac:dyDescent="0.2">
      <c r="A155" s="18" t="s">
        <v>69</v>
      </c>
      <c r="B155" s="23"/>
      <c r="C155" s="17" t="s">
        <v>122</v>
      </c>
      <c r="D155" s="1" t="s">
        <v>14</v>
      </c>
      <c r="E155" s="22">
        <v>1</v>
      </c>
      <c r="F155" s="40">
        <v>0</v>
      </c>
      <c r="G155" s="41">
        <f t="shared" ref="G155" si="21">E155*F155</f>
        <v>0</v>
      </c>
      <c r="H155" s="2"/>
      <c r="I155" s="38"/>
    </row>
    <row r="156" spans="1:9" s="6" customFormat="1" ht="12.75" customHeight="1" x14ac:dyDescent="0.2">
      <c r="A156" s="18" t="s">
        <v>95</v>
      </c>
      <c r="B156" s="23"/>
      <c r="C156" s="17" t="s">
        <v>179</v>
      </c>
      <c r="D156" s="1" t="s">
        <v>14</v>
      </c>
      <c r="E156" s="22">
        <v>1</v>
      </c>
      <c r="F156" s="40">
        <v>0</v>
      </c>
      <c r="G156" s="41">
        <f t="shared" ref="G156" si="22">E156*F156</f>
        <v>0</v>
      </c>
      <c r="H156" s="2"/>
      <c r="I156" s="38"/>
    </row>
    <row r="157" spans="1:9" s="6" customFormat="1" ht="12.75" customHeight="1" x14ac:dyDescent="0.2">
      <c r="A157" s="18" t="s">
        <v>180</v>
      </c>
      <c r="B157" s="23"/>
      <c r="C157" s="17" t="s">
        <v>181</v>
      </c>
      <c r="D157" s="1" t="s">
        <v>14</v>
      </c>
      <c r="E157" s="22">
        <v>1</v>
      </c>
      <c r="F157" s="40">
        <v>0</v>
      </c>
      <c r="G157" s="41">
        <f t="shared" ref="G157" si="23">E157*F157</f>
        <v>0</v>
      </c>
      <c r="H157" s="2"/>
      <c r="I157" s="38"/>
    </row>
    <row r="158" spans="1:9" s="6" customFormat="1" ht="12.75" customHeight="1" x14ac:dyDescent="0.2">
      <c r="A158" s="18"/>
      <c r="B158" s="23"/>
      <c r="C158" s="17"/>
      <c r="D158" s="1"/>
      <c r="E158" s="22"/>
      <c r="F158" s="40"/>
      <c r="G158" s="41"/>
      <c r="H158" s="2"/>
      <c r="I158" s="38"/>
    </row>
    <row r="159" spans="1:9" x14ac:dyDescent="0.2">
      <c r="A159" s="10"/>
      <c r="B159" s="12"/>
      <c r="C159" s="61" t="s">
        <v>24</v>
      </c>
      <c r="D159" s="54"/>
      <c r="E159" s="54"/>
      <c r="F159" s="43"/>
      <c r="G159" s="43">
        <f>SUM(G153:G157)</f>
        <v>0</v>
      </c>
      <c r="H159" s="62"/>
      <c r="I159" s="56"/>
    </row>
    <row r="160" spans="1:9" x14ac:dyDescent="0.2">
      <c r="A160" s="10"/>
      <c r="B160" s="12"/>
      <c r="C160" s="21"/>
      <c r="D160" s="14"/>
      <c r="E160" s="14"/>
      <c r="F160" s="44"/>
      <c r="G160" s="44"/>
      <c r="H160" s="13"/>
      <c r="I160" s="57"/>
    </row>
    <row r="161" spans="1:9" x14ac:dyDescent="0.2">
      <c r="A161" s="10"/>
      <c r="B161" s="12"/>
      <c r="C161" s="21"/>
      <c r="D161" s="14"/>
      <c r="E161" s="14"/>
      <c r="F161" s="44"/>
      <c r="G161" s="44"/>
      <c r="H161" s="13"/>
      <c r="I161" s="57"/>
    </row>
    <row r="162" spans="1:9" s="7" customFormat="1" x14ac:dyDescent="0.2">
      <c r="A162" s="50"/>
      <c r="B162" s="51"/>
      <c r="C162" s="68" t="s">
        <v>89</v>
      </c>
      <c r="D162" s="66"/>
      <c r="E162" s="66"/>
      <c r="F162" s="65"/>
      <c r="G162" s="69"/>
      <c r="H162" s="70"/>
      <c r="I162" s="71"/>
    </row>
    <row r="163" spans="1:9" s="7" customFormat="1" ht="25.5" x14ac:dyDescent="0.2">
      <c r="A163" s="10"/>
      <c r="B163" s="23"/>
      <c r="C163" s="11" t="s">
        <v>182</v>
      </c>
      <c r="D163" s="11" t="s">
        <v>14</v>
      </c>
      <c r="E163" s="11">
        <v>4</v>
      </c>
      <c r="F163" s="40">
        <v>0</v>
      </c>
      <c r="G163" s="41">
        <f>E163*F163</f>
        <v>0</v>
      </c>
      <c r="H163" s="13"/>
      <c r="I163" s="37"/>
    </row>
    <row r="164" spans="1:9" s="7" customFormat="1" ht="25.5" x14ac:dyDescent="0.2">
      <c r="A164" s="10"/>
      <c r="B164" s="23"/>
      <c r="C164" s="11" t="s">
        <v>104</v>
      </c>
      <c r="D164" s="11" t="s">
        <v>14</v>
      </c>
      <c r="E164" s="11">
        <v>22</v>
      </c>
      <c r="F164" s="40">
        <v>0</v>
      </c>
      <c r="G164" s="41">
        <f>E164*F164</f>
        <v>0</v>
      </c>
      <c r="H164" s="13"/>
      <c r="I164" s="37"/>
    </row>
    <row r="165" spans="1:9" s="7" customFormat="1" x14ac:dyDescent="0.2">
      <c r="A165" s="10"/>
      <c r="B165" s="23"/>
      <c r="C165" s="11"/>
      <c r="D165" s="11"/>
      <c r="E165" s="11"/>
      <c r="F165" s="40"/>
      <c r="G165" s="85"/>
      <c r="H165" s="13"/>
      <c r="I165" s="37"/>
    </row>
    <row r="166" spans="1:9" s="7" customFormat="1" ht="12.75" customHeight="1" x14ac:dyDescent="0.2">
      <c r="A166" s="10"/>
      <c r="B166" s="12"/>
      <c r="C166" s="54" t="s">
        <v>90</v>
      </c>
      <c r="D166" s="54"/>
      <c r="E166" s="54"/>
      <c r="F166" s="43"/>
      <c r="G166" s="43">
        <f>SUM(G163:G165)</f>
        <v>0</v>
      </c>
      <c r="H166" s="55"/>
      <c r="I166" s="56"/>
    </row>
    <row r="167" spans="1:9" x14ac:dyDescent="0.2">
      <c r="G167" s="41"/>
    </row>
    <row r="168" spans="1:9" x14ac:dyDescent="0.2">
      <c r="G168" s="41"/>
    </row>
    <row r="169" spans="1:9" x14ac:dyDescent="0.2">
      <c r="G169" s="41"/>
    </row>
    <row r="170" spans="1:9" s="7" customFormat="1" x14ac:dyDescent="0.2">
      <c r="A170" s="50"/>
      <c r="B170" s="51"/>
      <c r="C170" s="68" t="s">
        <v>17</v>
      </c>
      <c r="D170" s="66"/>
      <c r="E170" s="66"/>
      <c r="F170" s="65"/>
      <c r="G170" s="69"/>
      <c r="H170" s="70"/>
      <c r="I170" s="71"/>
    </row>
    <row r="171" spans="1:9" s="7" customFormat="1" x14ac:dyDescent="0.2">
      <c r="A171" s="10"/>
      <c r="B171" s="23"/>
      <c r="C171" s="11" t="s">
        <v>18</v>
      </c>
      <c r="D171" s="11" t="s">
        <v>19</v>
      </c>
      <c r="E171" s="11">
        <v>250</v>
      </c>
      <c r="F171" s="40">
        <v>0</v>
      </c>
      <c r="G171" s="41">
        <f>E171*F171</f>
        <v>0</v>
      </c>
      <c r="H171" s="13"/>
      <c r="I171" s="37"/>
    </row>
    <row r="172" spans="1:9" s="7" customFormat="1" x14ac:dyDescent="0.2">
      <c r="A172" s="10"/>
      <c r="B172" s="23"/>
      <c r="C172" s="11" t="s">
        <v>20</v>
      </c>
      <c r="D172" s="11" t="s">
        <v>19</v>
      </c>
      <c r="E172" s="11">
        <v>65</v>
      </c>
      <c r="F172" s="40">
        <v>0</v>
      </c>
      <c r="G172" s="41">
        <f>E172*F172</f>
        <v>0</v>
      </c>
      <c r="H172" s="13"/>
      <c r="I172" s="37"/>
    </row>
    <row r="173" spans="1:9" s="7" customFormat="1" x14ac:dyDescent="0.2">
      <c r="A173" s="10"/>
      <c r="B173" s="23"/>
      <c r="C173" s="11"/>
      <c r="D173" s="11"/>
      <c r="E173" s="11"/>
      <c r="F173" s="40"/>
      <c r="G173" s="41"/>
      <c r="H173" s="13"/>
      <c r="I173" s="37"/>
    </row>
    <row r="174" spans="1:9" s="7" customFormat="1" ht="12.75" customHeight="1" x14ac:dyDescent="0.2">
      <c r="A174" s="10"/>
      <c r="B174" s="12"/>
      <c r="C174" s="54" t="s">
        <v>66</v>
      </c>
      <c r="D174" s="54"/>
      <c r="E174" s="54"/>
      <c r="F174" s="43"/>
      <c r="G174" s="43">
        <f>SUM(G171:G172)</f>
        <v>0</v>
      </c>
      <c r="H174" s="55"/>
      <c r="I174" s="56"/>
    </row>
    <row r="175" spans="1:9" s="7" customFormat="1" ht="12.75" customHeight="1" x14ac:dyDescent="0.2">
      <c r="A175" s="10"/>
      <c r="B175" s="12"/>
      <c r="C175" s="14"/>
      <c r="D175" s="14"/>
      <c r="E175" s="14"/>
      <c r="F175" s="44"/>
      <c r="G175" s="44"/>
      <c r="H175" s="15"/>
      <c r="I175" s="57"/>
    </row>
    <row r="176" spans="1:9" s="7" customFormat="1" ht="12.75" customHeight="1" x14ac:dyDescent="0.2">
      <c r="A176" s="10"/>
      <c r="B176" s="12"/>
      <c r="C176" s="14"/>
      <c r="D176" s="14"/>
      <c r="E176" s="14"/>
      <c r="F176" s="44"/>
      <c r="G176" s="44"/>
      <c r="H176" s="15"/>
      <c r="I176" s="57"/>
    </row>
    <row r="177" spans="1:9" s="7" customFormat="1" x14ac:dyDescent="0.2">
      <c r="A177" s="10"/>
      <c r="B177" s="12"/>
      <c r="C177" s="14"/>
      <c r="D177" s="14"/>
      <c r="E177" s="14"/>
      <c r="F177" s="44"/>
      <c r="G177" s="44"/>
      <c r="H177" s="15"/>
      <c r="I177" s="57"/>
    </row>
    <row r="178" spans="1:9" s="7" customFormat="1" x14ac:dyDescent="0.2">
      <c r="A178" s="50"/>
      <c r="B178" s="51"/>
      <c r="C178" s="72" t="s">
        <v>21</v>
      </c>
      <c r="D178" s="66"/>
      <c r="E178" s="66"/>
      <c r="F178" s="65"/>
      <c r="G178" s="69"/>
      <c r="H178" s="70"/>
      <c r="I178" s="71"/>
    </row>
    <row r="179" spans="1:9" s="60" customFormat="1" ht="51" x14ac:dyDescent="0.2">
      <c r="A179" s="18"/>
      <c r="B179" s="23"/>
      <c r="C179" s="17" t="s">
        <v>183</v>
      </c>
      <c r="D179" s="17" t="s">
        <v>16</v>
      </c>
      <c r="E179" s="20">
        <v>45</v>
      </c>
      <c r="F179" s="40">
        <v>0</v>
      </c>
      <c r="G179" s="41">
        <f>E179*F179</f>
        <v>0</v>
      </c>
      <c r="H179" s="58"/>
      <c r="I179" s="59"/>
    </row>
    <row r="180" spans="1:9" s="60" customFormat="1" x14ac:dyDescent="0.2">
      <c r="A180" s="18"/>
      <c r="B180" s="23"/>
      <c r="C180" s="17"/>
      <c r="D180" s="17"/>
      <c r="E180" s="20"/>
      <c r="F180" s="40"/>
      <c r="G180" s="41"/>
      <c r="H180" s="58"/>
      <c r="I180" s="59"/>
    </row>
    <row r="181" spans="1:9" s="7" customFormat="1" x14ac:dyDescent="0.2">
      <c r="A181" s="10"/>
      <c r="B181" s="12"/>
      <c r="C181" s="61" t="s">
        <v>25</v>
      </c>
      <c r="D181" s="54"/>
      <c r="E181" s="54"/>
      <c r="F181" s="43"/>
      <c r="G181" s="43">
        <f>SUM(G179:G179)</f>
        <v>0</v>
      </c>
      <c r="H181" s="62"/>
      <c r="I181" s="56"/>
    </row>
    <row r="182" spans="1:9" s="7" customFormat="1" x14ac:dyDescent="0.2">
      <c r="A182" s="10"/>
      <c r="B182" s="12"/>
      <c r="C182" s="21"/>
      <c r="D182" s="14"/>
      <c r="E182" s="14"/>
      <c r="F182" s="44"/>
      <c r="G182" s="44"/>
      <c r="H182" s="13"/>
      <c r="I182" s="15"/>
    </row>
    <row r="183" spans="1:9" s="7" customFormat="1" x14ac:dyDescent="0.2">
      <c r="A183" s="10"/>
      <c r="B183" s="12"/>
      <c r="C183" s="21"/>
      <c r="D183" s="14"/>
      <c r="E183" s="14"/>
      <c r="F183" s="44"/>
      <c r="G183" s="44"/>
      <c r="H183" s="13"/>
      <c r="I183" s="15"/>
    </row>
    <row r="184" spans="1:9" s="7" customFormat="1" x14ac:dyDescent="0.2">
      <c r="A184" s="10"/>
      <c r="B184" s="12"/>
      <c r="C184" s="21"/>
      <c r="D184" s="14"/>
      <c r="E184" s="14"/>
      <c r="F184" s="44"/>
      <c r="G184" s="44"/>
      <c r="H184" s="13"/>
      <c r="I184" s="15"/>
    </row>
    <row r="185" spans="1:9" s="7" customFormat="1" x14ac:dyDescent="0.2">
      <c r="A185" s="50"/>
      <c r="B185" s="51"/>
      <c r="C185" s="72" t="s">
        <v>109</v>
      </c>
      <c r="D185" s="66"/>
      <c r="E185" s="66"/>
      <c r="F185" s="65"/>
      <c r="G185" s="69"/>
      <c r="H185" s="70"/>
      <c r="I185" s="71"/>
    </row>
    <row r="186" spans="1:9" s="60" customFormat="1" x14ac:dyDescent="0.2">
      <c r="A186" s="18"/>
      <c r="B186" s="23"/>
      <c r="C186" s="17" t="s">
        <v>110</v>
      </c>
      <c r="D186" s="17" t="s">
        <v>14</v>
      </c>
      <c r="E186" s="20">
        <v>1</v>
      </c>
      <c r="F186" s="40">
        <v>0</v>
      </c>
      <c r="G186" s="41">
        <f>E186*F186</f>
        <v>0</v>
      </c>
      <c r="H186" s="58"/>
      <c r="I186" s="59"/>
    </row>
    <row r="187" spans="1:9" s="60" customFormat="1" x14ac:dyDescent="0.2">
      <c r="A187" s="18"/>
      <c r="B187" s="23"/>
      <c r="C187" s="17"/>
      <c r="D187" s="17"/>
      <c r="E187" s="20"/>
      <c r="F187" s="40"/>
      <c r="G187" s="41"/>
      <c r="H187" s="58"/>
      <c r="I187" s="59"/>
    </row>
    <row r="188" spans="1:9" s="7" customFormat="1" x14ac:dyDescent="0.2">
      <c r="A188" s="10"/>
      <c r="B188" s="12"/>
      <c r="C188" s="61" t="s">
        <v>111</v>
      </c>
      <c r="D188" s="54"/>
      <c r="E188" s="54"/>
      <c r="F188" s="43"/>
      <c r="G188" s="43">
        <f>SUM(G186:G186)</f>
        <v>0</v>
      </c>
      <c r="H188" s="62"/>
      <c r="I188" s="56"/>
    </row>
    <row r="189" spans="1:9" s="7" customFormat="1" x14ac:dyDescent="0.2">
      <c r="A189" s="10"/>
      <c r="B189" s="12"/>
      <c r="C189" s="21"/>
      <c r="D189" s="14"/>
      <c r="E189" s="14"/>
      <c r="F189" s="44"/>
      <c r="G189" s="44"/>
      <c r="H189" s="13"/>
      <c r="I189" s="15"/>
    </row>
    <row r="190" spans="1:9" s="7" customFormat="1" x14ac:dyDescent="0.2">
      <c r="A190" s="10"/>
      <c r="B190" s="12"/>
      <c r="C190" s="21"/>
      <c r="D190" s="14"/>
      <c r="E190" s="14"/>
      <c r="F190" s="44"/>
      <c r="G190" s="44"/>
      <c r="H190" s="13"/>
      <c r="I190" s="15"/>
    </row>
    <row r="191" spans="1:9" s="7" customFormat="1" x14ac:dyDescent="0.2">
      <c r="A191" s="10"/>
      <c r="B191" s="12"/>
      <c r="C191" s="21"/>
      <c r="D191" s="14"/>
      <c r="E191" s="14"/>
      <c r="F191" s="44"/>
      <c r="G191" s="44"/>
      <c r="H191" s="13"/>
      <c r="I191" s="15"/>
    </row>
    <row r="192" spans="1:9" x14ac:dyDescent="0.2">
      <c r="A192" s="50"/>
      <c r="B192" s="73"/>
      <c r="C192" s="68" t="s">
        <v>112</v>
      </c>
      <c r="D192" s="74"/>
      <c r="E192" s="74"/>
      <c r="F192" s="69"/>
      <c r="G192" s="69"/>
      <c r="H192" s="75"/>
      <c r="I192" s="76"/>
    </row>
    <row r="193" spans="1:9" s="6" customFormat="1" x14ac:dyDescent="0.2">
      <c r="A193" s="18"/>
      <c r="B193" s="63"/>
      <c r="C193" s="17" t="s">
        <v>123</v>
      </c>
      <c r="D193" s="1" t="s">
        <v>22</v>
      </c>
      <c r="E193" s="1">
        <v>16</v>
      </c>
      <c r="F193" s="41">
        <v>0</v>
      </c>
      <c r="G193" s="41">
        <f>E193*F193</f>
        <v>0</v>
      </c>
      <c r="H193" s="2"/>
      <c r="I193" s="38"/>
    </row>
    <row r="194" spans="1:9" s="6" customFormat="1" x14ac:dyDescent="0.2">
      <c r="A194" s="18"/>
      <c r="B194" s="63"/>
      <c r="C194" s="17" t="s">
        <v>124</v>
      </c>
      <c r="D194" s="17" t="s">
        <v>14</v>
      </c>
      <c r="E194" s="1">
        <v>1</v>
      </c>
      <c r="F194" s="41">
        <v>0</v>
      </c>
      <c r="G194" s="41">
        <f>E194*F194</f>
        <v>0</v>
      </c>
      <c r="H194" s="2"/>
      <c r="I194" s="38"/>
    </row>
    <row r="195" spans="1:9" s="6" customFormat="1" x14ac:dyDescent="0.2">
      <c r="A195" s="18"/>
      <c r="B195" s="63"/>
      <c r="C195" s="1"/>
      <c r="D195" s="1"/>
      <c r="E195" s="1"/>
      <c r="F195" s="41"/>
      <c r="G195" s="41"/>
      <c r="H195" s="2"/>
      <c r="I195" s="38"/>
    </row>
    <row r="196" spans="1:9" s="6" customFormat="1" x14ac:dyDescent="0.2">
      <c r="A196" s="18"/>
      <c r="B196" s="63"/>
      <c r="C196" s="54" t="s">
        <v>26</v>
      </c>
      <c r="D196" s="34"/>
      <c r="E196" s="34"/>
      <c r="F196" s="64"/>
      <c r="G196" s="43">
        <f>SUM(G193:G194)</f>
        <v>0</v>
      </c>
      <c r="H196" s="36"/>
      <c r="I196" s="48"/>
    </row>
    <row r="199" spans="1:9" s="80" customFormat="1" ht="12.75" customHeight="1" x14ac:dyDescent="0.2">
      <c r="A199" s="78"/>
      <c r="B199" s="79"/>
      <c r="C199" s="88" t="s">
        <v>37</v>
      </c>
      <c r="D199" s="88"/>
      <c r="E199" s="88"/>
      <c r="F199" s="81"/>
      <c r="G199" s="82">
        <f>G42+G78+G103+G122+G149+G159+G166+G174+G181+G188+G196</f>
        <v>0</v>
      </c>
      <c r="H199" s="81"/>
      <c r="I199" s="83"/>
    </row>
  </sheetData>
  <mergeCells count="15">
    <mergeCell ref="F1:F2"/>
    <mergeCell ref="G1:G2"/>
    <mergeCell ref="C4:I4"/>
    <mergeCell ref="C152:I152"/>
    <mergeCell ref="C45:I45"/>
    <mergeCell ref="C42:E42"/>
    <mergeCell ref="C78:E78"/>
    <mergeCell ref="A3:I3"/>
    <mergeCell ref="C81:I81"/>
    <mergeCell ref="C103:E103"/>
    <mergeCell ref="C199:E199"/>
    <mergeCell ref="C106:I106"/>
    <mergeCell ref="C122:E122"/>
    <mergeCell ref="C125:I125"/>
    <mergeCell ref="C149:E149"/>
  </mergeCells>
  <pageMargins left="0.78740157480314965" right="0.39370078740157483" top="0.98425196850393704" bottom="0.98425196850393704" header="0.51181102362204722" footer="0.51181102362204722"/>
  <pageSetup paperSize="9" firstPageNumber="2" orientation="landscape" useFirstPageNumber="1" r:id="rId1"/>
  <headerFooter alignWithMargins="0">
    <oddHeader>&amp;LD.1.4c Vzduchotechnika&amp;RSPECIFIKACE MATERIÁLU</oddHeader>
    <oddFooter>Stránka &amp;P&amp;RPRO-11138-D.1.4c-05a</oddFooter>
  </headerFooter>
  <rowBreaks count="6" manualBreakCount="6">
    <brk id="43" max="16383" man="1"/>
    <brk id="79" max="16383" man="1"/>
    <brk id="104" max="16383" man="1"/>
    <brk id="123" max="16383" man="1"/>
    <brk id="150" max="16383" man="1"/>
    <brk id="1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D.1.4c VZT</vt:lpstr>
      <vt:lpstr>'D.1.4c VZT'!Názvy_tisku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Zdenek Valcha</dc:creator>
  <cp:lastModifiedBy>Ondřej Cicák</cp:lastModifiedBy>
  <cp:lastPrinted>2024-01-12T08:13:52Z</cp:lastPrinted>
  <dcterms:created xsi:type="dcterms:W3CDTF">1997-11-06T02:36:03Z</dcterms:created>
  <dcterms:modified xsi:type="dcterms:W3CDTF">2024-01-12T08:14:29Z</dcterms:modified>
</cp:coreProperties>
</file>